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OASOBIEN\"/>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5" i="8" l="1"/>
  <c r="D146" i="8" s="1"/>
  <c r="D41" i="8" s="1"/>
  <c r="E120" i="8"/>
  <c r="D145" i="8" s="1"/>
  <c r="N114" i="8"/>
  <c r="M114" i="8"/>
  <c r="L114" i="8"/>
  <c r="K114" i="8"/>
  <c r="C116" i="8" s="1"/>
  <c r="A107" i="8"/>
  <c r="A108" i="8" s="1"/>
  <c r="A109" i="8" s="1"/>
  <c r="A110" i="8" s="1"/>
  <c r="A111" i="8" s="1"/>
  <c r="A112" i="8" s="1"/>
  <c r="A113" i="8" s="1"/>
  <c r="M57" i="8"/>
  <c r="L57" i="8"/>
  <c r="K57" i="8"/>
  <c r="C61" i="8" s="1"/>
  <c r="A53" i="8"/>
  <c r="A54" i="8" s="1"/>
  <c r="A55" i="8" s="1"/>
  <c r="A56" i="8" s="1"/>
  <c r="A52" i="8"/>
  <c r="N57" i="8"/>
  <c r="A50" i="8"/>
  <c r="F22" i="8"/>
  <c r="C24" i="8" s="1"/>
  <c r="E22" i="8"/>
  <c r="E24" i="8" s="1"/>
  <c r="D40" i="8" l="1"/>
  <c r="E40" i="8" s="1"/>
  <c r="E145" i="8"/>
  <c r="C25" i="10" l="1"/>
  <c r="C24" i="10"/>
  <c r="C14" i="10"/>
  <c r="C15"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<sst xmlns="http://schemas.openxmlformats.org/spreadsheetml/2006/main" count="450" uniqueCount="248">
  <si>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</si>
  <si>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</si>
  <si>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</si>
  <si>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</si>
  <si>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</si>
  <si>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</si>
  <si>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</si>
  <si>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</si>
  <si>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</si>
  <si>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</si>
  <si>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</si>
  <si>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</si>
  <si>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</si>
  <si>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</si>
  <si>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</si>
  <si>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</si>
  <si>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</si>
  <si>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</si>
  <si>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</si>
  <si>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</si>
  <si>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</si>
  <si>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</si>
  <si>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</si>
  <si>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</si>
  <si>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</si>
  <si>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</si>
  <si>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</si>
  <si>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</si>
  <si>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</si>
  <si>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</si>
  <si>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</si>
  <si>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</si>
  <si>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</si>
  <si>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</si>
  <si>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</si>
  <si>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</si>
  <si>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</si>
  <si>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</si>
  <si>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</si>
  <si>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</si>
  <si>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</si>
  <si>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</si>
  <si>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</si>
  <si>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</si>
  <si>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</si>
  <si>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</si>
  <si>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</si>
  <si>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</si>
  <si>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</si>
  <si>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</si>
  <si>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</si>
  <si>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</si>
  <si>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</si>
  <si>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</si>
  <si>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</si>
  <si>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</si>
  <si>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</si>
  <si>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</si>
  <si>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</si>
  <si>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</si>
  <si>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</si>
  <si>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</si>
  <si>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</si>
  <si>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</si>
  <si>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</si>
  <si>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</si>
  <si>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</si>
  <si>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</si>
  <si>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</si>
  <si>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</si>
  <si>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</si>
  <si>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</si>
  <si>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</si>
  <si>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</si>
  <si>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</si>
  <si>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</si>
  <si>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</si>
  <si>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</si>
  <si>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</si>
  <si>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</si>
  <si>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</si>
  <si>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</si>
  <si>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</si>
  <si>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</si>
  <si>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</si>
  <si>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</si>
  <si>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</si>
  <si>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</si>
  <si>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</si>
  <si>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</si>
  <si>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</si>
  <si>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</si>
  <si>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</si>
  <si>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</si>
  <si>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</si>
  <si>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</si>
  <si>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</si>
  <si>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</si>
  <si>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</si>
  <si>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</si>
  <si>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</si>
  <si>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</si>
  <si>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</si>
  <si>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</si>
  <si>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</si>
  <si>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</si>
  <si>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</si>
  <si>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</si>
  <si>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</si>
  <si>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</si>
  <si>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</si>
  <si>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</si>
  <si>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</si>
  <si>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</si>
  <si>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</si>
  <si>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</si>
  <si>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</si>
  <si>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</si>
  <si>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</si>
  <si>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</si>
  <si>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</si>
  <si>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</si>
  <si>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</si>
  <si>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</si>
  <si>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</si>
  <si>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</si>
  <si>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</si>
  <si>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</si>
  <si>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</si>
  <si>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</si>
  <si>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</si>
  <si>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</si>
  <si>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</si>
  <si>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</si>
  <si>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</si>
  <si>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</si>
  <si>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</si>
  <si>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</si>
  <si>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</si>
  <si>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</si>
  <si>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</si>
  <si>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</si>
  <si>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</si>
  <si>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</si>
  <si>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</si>
  <si>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</si>
  <si>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</si>
  <si>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</si>
  <si>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</si>
  <si>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</si>
  <si>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</si>
  <si>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</si>
  <si>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</si>
  <si>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</si>
  <si>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</si>
  <si>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</si>
  <si>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</si>
  <si>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</si>
  <si>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</si>
  <si>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</si>
  <si>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</si>
  <si>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X</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</si>
  <si>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</si>
  <si>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</si>
  <si>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</si>
  <si>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</si>
  <si>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</si>
  <si>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5  A  7</t>
  </si>
  <si>
    <t>CERTIFICAD DE CUMPLIMIENTO DE PAGO DE APORTES DE SEGURIDAD SOCIAL Y PARAFISCALES. FORMATO 2</t>
  </si>
  <si>
    <t>CERTIFICADO DE EXISTENCIA Y REPRESENTACIÓN LEGAL DEL PROPONENTE</t>
  </si>
  <si>
    <t>12  A  18</t>
  </si>
  <si>
    <t>61  A  84</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</si>
  <si>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</si>
  <si>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</si>
  <si>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</si>
  <si>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24  A  25</t>
  </si>
  <si>
    <t>CONSULTA ANTECEDENTES PENALES DEL REPRESENTANTE LEGAL</t>
  </si>
  <si>
    <t>RESOLUCIÓN POR LA CUAL EL ICBF OTROGA O RECONOCE PERSONERÍA JURÍDICA EN LOS CASOS QUE APLIQUE</t>
  </si>
  <si>
    <t>RESOLUCION 2892 DEL 22 DE MAYO DE 2014</t>
  </si>
  <si>
    <t>9  A  11</t>
  </si>
  <si>
    <t>DOCUMENTO DE CONSTITUCIÓN DEL CONSORCIO O UNIÓN TEMPORAL CUANDO APLIQUE FORMATO 4 - 5</t>
  </si>
  <si>
    <t>PROPONENTE No. 1. COOPERATIVA MULTIACTIVA DE ASOCIADOS Y ASOCIACIONES DE LOS HOGARES COMUNITARIOS DE B</t>
  </si>
  <si>
    <t>NO APLICA</t>
  </si>
  <si>
    <t>CARTA DE PRESENTACION DE LA PROPUESTA DONDE SE INDIQUE EL GRUPO O CRUPOS EN LOS QUE VA A PARTICIPAR FORMATO 1        GRUPO  21</t>
  </si>
  <si>
    <t>GRUPO 21</t>
  </si>
  <si>
    <t>45  A   49</t>
  </si>
  <si>
    <t xml:space="preserve"> 42-44-101074898 VALOR $ 33,308,081,95</t>
  </si>
  <si>
    <t>COOPERATIVA MULTIACTIVA DE ASOCIADOS Y ASOCIACIONES DE LOS HOGARES COMUNITARIOS DE BIENESTAR COOASOBIEN</t>
  </si>
  <si>
    <t>810,000,164-8</t>
  </si>
  <si>
    <t xml:space="preserve">CUMPLE </t>
  </si>
  <si>
    <t>EL PROPONENTE CUMPLE ___X___ NO CUMPLE _______</t>
  </si>
  <si>
    <t xml:space="preserve">Objeto del contrato cumple con lo solicitado 
si/ no
</t>
  </si>
  <si>
    <t>INSTITUTO COLOMBIANO DE BIENESTAR FAMILIAR</t>
  </si>
  <si>
    <t>17-2012-188</t>
  </si>
  <si>
    <t>17-2012-0356</t>
  </si>
  <si>
    <t>319</t>
  </si>
  <si>
    <t>UNIDAD FERIAS</t>
  </si>
  <si>
    <t>MODALIDAD FAMILIAR</t>
  </si>
  <si>
    <t>BARRIO LAS FERIAS</t>
  </si>
  <si>
    <t>UNIDAD FERIAS II</t>
  </si>
  <si>
    <t>UNIDAD PURNIO</t>
  </si>
  <si>
    <t>CACERIA PURNIO</t>
  </si>
  <si>
    <t>UNIDAD CABRERO I</t>
  </si>
  <si>
    <t>BARRIO EL CABRERO</t>
  </si>
  <si>
    <t>UNIDAD CABRERO II</t>
  </si>
  <si>
    <t>UNIDAD CABRERO III</t>
  </si>
  <si>
    <r>
      <rPr>
        <b/>
        <sz val="9"/>
        <color theme="1"/>
        <rFont val="Calibri"/>
        <family val="2"/>
        <scheme val="minor"/>
      </rPr>
      <t>CUMPLE PROPORCION</t>
    </r>
    <r>
      <rPr>
        <b/>
        <sz val="9"/>
        <color rgb="FFFF0000"/>
        <rFont val="Calibri"/>
        <family val="2"/>
        <scheme val="minor"/>
      </rPr>
      <t xml:space="preserve"> TIEMPO</t>
    </r>
    <r>
      <rPr>
        <b/>
        <sz val="11"/>
        <color theme="1"/>
        <rFont val="Calibri"/>
        <family val="2"/>
        <scheme val="minor"/>
      </rPr>
      <t xml:space="preserve">
SI /NO</t>
    </r>
  </si>
  <si>
    <t>1/200</t>
  </si>
  <si>
    <t>MIRIAM TERESA BONILLA NOVA</t>
  </si>
  <si>
    <t>LICENCIADA EN EDUCACIÓN PREESCOLAR</t>
  </si>
  <si>
    <t>UNIVERSIDAD DE MANIZALES</t>
  </si>
  <si>
    <t>1. COOASOBIEN</t>
  </si>
  <si>
    <t>1.-06/02/2012 A 02/03/2012
05/07/2012 A 31/12/2012
16/01/2013 A 30/06/2013
03/07/2013 A 30/12/2013
16/01/2014 A 31/07/2014
04/08/2014 A 30/09/2014</t>
  </si>
  <si>
    <t>1.COORDINADORA</t>
  </si>
  <si>
    <t>APOYO PSICOSOCIAL</t>
  </si>
  <si>
    <t>ALBA RUBY OROZCO CALDERON</t>
  </si>
  <si>
    <t>PSICOLOGA</t>
  </si>
  <si>
    <t>FUNDACION UNIVERSITARIA LUIS AMIGÓ</t>
  </si>
  <si>
    <t>1. COOASOBIEN
2. GIMNASIO CULTURAL SANTA RICA</t>
  </si>
  <si>
    <t>1.- 27/01/2014 A 31/07/2014
2.- 01/02/2010 A 30/11/2010
01/02/2011 A 30/11/2011</t>
  </si>
  <si>
    <t>1. PROFESIONAL DE APOYO PSICOSOCIAL
2. COORDINADORA ACADEMICA Y ORIENTADORA</t>
  </si>
  <si>
    <t>CLAUDIA LORENA OROZCO SANCHEZ</t>
  </si>
  <si>
    <t>PROFESIONAL EN DESARROLLO FAMILIAR</t>
  </si>
  <si>
    <t>UNIVERSIDAD DE CALDAS</t>
  </si>
  <si>
    <t xml:space="preserve">1.COOASOBIEN
</t>
  </si>
  <si>
    <t>1.-28/02/2013 A 30/06/2013
03/07/2013 A 30/12/2013
16/01/2014 A 31/07/2014
04/08/2014 A 30/09/2014</t>
  </si>
  <si>
    <t>1. COORDINADOR</t>
  </si>
  <si>
    <t>17-2010-0044</t>
  </si>
  <si>
    <t>17-2014-0138</t>
  </si>
  <si>
    <r>
      <rPr>
        <b/>
        <sz val="9"/>
        <color theme="1"/>
        <rFont val="Calibri"/>
        <family val="2"/>
        <scheme val="minor"/>
      </rPr>
      <t xml:space="preserve">CUMPLE PROPORCION </t>
    </r>
    <r>
      <rPr>
        <b/>
        <sz val="9"/>
        <color rgb="FFFF0000"/>
        <rFont val="Calibri"/>
        <family val="2"/>
        <scheme val="minor"/>
      </rPr>
      <t>TIEMPO</t>
    </r>
    <r>
      <rPr>
        <b/>
        <sz val="11"/>
        <color theme="1"/>
        <rFont val="Calibri"/>
        <family val="2"/>
        <scheme val="minor"/>
      </rPr>
      <t xml:space="preserve">
SI /NO</t>
    </r>
  </si>
  <si>
    <t>COORDINADOR GENERAL DEL PROYECTO POR CADA MIL CUPOS OFERTADOS O FRACIÓN INFERIOR</t>
  </si>
  <si>
    <t>1/1000</t>
  </si>
  <si>
    <t>BLANCA YOLIMA RODRIGUEZ GOMEZ</t>
  </si>
  <si>
    <t>LICENCIATURA EN EDUCACIÓN ESPECIALIDAD EN ADMINISTRACIÓN EDUCATIVA</t>
  </si>
  <si>
    <t>UNIVERSIDAD CATOLICA DE MANIZALES</t>
  </si>
  <si>
    <t xml:space="preserve">1.- 13/04/2011 A 10/06/2011
25/07/2011 A 15/12/2011
06/02/2012 A 03/03/2012
18/10/2012 A 31/12/2012
16/01/2013 A 31/12/2013
16/01/2014 A 30/09/2014
</t>
  </si>
  <si>
    <t>1. DOCENTE</t>
  </si>
  <si>
    <t>CLAUDIA CLEMENCIA ACOSTA</t>
  </si>
  <si>
    <t>PEDAGOGA REEDUCATIVA</t>
  </si>
  <si>
    <t>FUNDACION UNIVERSITARIA LUIS AMIGO</t>
  </si>
  <si>
    <t>1.- 11/04/2011 A 08/07/2011
29/08/2011 A 15/12/2011
10/01/2012 A 29/06/2012
08/09/2012 A 28/09/2012
01/10/2012 A 31/12/2012
16/01/2013 A 31/12/2013
16/01/2014 A 30/09/2014</t>
  </si>
  <si>
    <t>1 por 5000</t>
  </si>
  <si>
    <t>PAOLA ANDREA MORALES BENAVIDEZ</t>
  </si>
  <si>
    <t>TECNÓLOGA EN CONTABILIADAD Y FINZANZAS</t>
  </si>
  <si>
    <t>SENA</t>
  </si>
  <si>
    <t xml:space="preserve">1. COOASOBIEN   </t>
  </si>
  <si>
    <t>1. 30/07/2014-30/09/2014</t>
  </si>
  <si>
    <t>1.AUXILIAR CONTABLE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</si>
</sst>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sz val="9"/>
      <color theme="1"/>
      <name val="Arial Narrow"/>
      <family val="2"/>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4">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3" fillId="7" borderId="33" xfId="0" applyFont="1" applyFill="1" applyBorder="1" applyAlignment="1">
      <alignment vertical="center"/>
    </xf>
    <xf numFmtId="0" fontId="33" fillId="7" borderId="33" xfId="0" applyFont="1" applyFill="1" applyBorder="1" applyAlignment="1">
      <alignment horizontal="center" vertical="center"/>
    </xf>
    <xf numFmtId="0" fontId="33"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8"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39" fillId="7" borderId="19" xfId="0" applyFont="1" applyFill="1" applyBorder="1" applyAlignment="1">
      <alignment horizontal="center" vertical="center" wrapText="1" readingOrder="1"/>
    </xf>
    <xf numFmtId="0" fontId="39" fillId="7" borderId="22" xfId="0" applyFont="1" applyFill="1" applyBorder="1" applyAlignment="1">
      <alignment horizontal="center" vertical="center" wrapText="1" readingOrder="1"/>
    </xf>
    <xf numFmtId="0" fontId="0" fillId="0" borderId="1" xfId="0" applyBorder="1" applyAlignment="1">
      <alignment horizontal="center" vertical="center" wrapText="1" readingOrder="1"/>
    </xf>
    <xf numFmtId="0" fontId="39" fillId="0" borderId="22" xfId="0" applyFont="1" applyBorder="1" applyAlignment="1">
      <alignment horizontal="center" vertical="center" wrapText="1" readingOrder="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27" fillId="7" borderId="33" xfId="0" applyFont="1" applyFill="1" applyBorder="1" applyAlignment="1">
      <alignment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 fillId="0" borderId="1" xfId="0" applyFont="1" applyFill="1" applyBorder="1" applyAlignment="1">
      <alignmen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4"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0" fillId="0" borderId="1" xfId="0" applyFill="1" applyBorder="1" applyAlignment="1">
      <alignment vertical="center" wrapText="1"/>
    </xf>
    <xf numFmtId="14" fontId="0" fillId="0" borderId="1" xfId="0" applyNumberFormat="1" applyFill="1" applyBorder="1" applyAlignment="1">
      <alignment horizontal="center" vertical="center"/>
    </xf>
    <xf numFmtId="0" fontId="2" fillId="0" borderId="1" xfId="0" applyFont="1" applyBorder="1" applyAlignment="1">
      <alignment horizontal="center" vertical="center"/>
    </xf>
    <xf numFmtId="14" fontId="0" fillId="0" borderId="1" xfId="0" applyNumberFormat="1" applyBorder="1" applyAlignment="1">
      <alignment vertical="center"/>
    </xf>
    <xf numFmtId="0" fontId="0" fillId="0" borderId="1" xfId="0"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Fill="1" applyBorder="1" applyAlignment="1">
      <alignment horizontal="left" vertical="center" wrapText="1"/>
    </xf>
    <xf numFmtId="0" fontId="2" fillId="0" borderId="1" xfId="0" applyFont="1" applyBorder="1" applyAlignment="1">
      <alignment horizontal="left" vertical="center"/>
    </xf>
    <xf numFmtId="0" fontId="0" fillId="0" borderId="1" xfId="0" applyFill="1" applyBorder="1" applyAlignment="1">
      <alignment horizontal="left" vertical="center"/>
    </xf>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vertical="center" wrapText="1" readingOrder="1"/>
    </xf>
    <xf numFmtId="0" fontId="37"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6" fillId="0" borderId="0" xfId="0" applyFont="1" applyFill="1" applyBorder="1" applyAlignment="1" applyProtection="1">
      <alignment horizontal="center"/>
    </xf>
    <xf numFmtId="0" fontId="0" fillId="0" borderId="5" xfId="0" applyBorder="1" applyAlignment="1">
      <alignment horizontal="center" vertical="center" wrapText="1" readingOrder="1"/>
    </xf>
    <xf numFmtId="0" fontId="0" fillId="0" borderId="39" xfId="0" applyBorder="1" applyAlignment="1">
      <alignment horizontal="center" vertical="center" wrapText="1" readingOrder="1"/>
    </xf>
    <xf numFmtId="0" fontId="0" fillId="0" borderId="14" xfId="0" applyBorder="1" applyAlignment="1">
      <alignment horizontal="center" vertical="center" wrapText="1" readingOrder="1"/>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wrapText="1" readingOrder="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44" fontId="34" fillId="7" borderId="32" xfId="3" applyFont="1" applyFill="1" applyBorder="1" applyAlignment="1">
      <alignment horizontal="center" vertical="center" wrapText="1"/>
    </xf>
    <xf numFmtId="44" fontId="34" fillId="7" borderId="31" xfId="3" applyFont="1" applyFill="1" applyBorder="1" applyAlignment="1">
      <alignment horizontal="center" vertical="center" wrapText="1"/>
    </xf>
    <xf numFmtId="0" fontId="0" fillId="0" borderId="28" xfId="0" applyBorder="1"/>
    <xf numFmtId="0" fontId="28" fillId="7" borderId="29" xfId="0" applyFont="1" applyFill="1" applyBorder="1" applyAlignment="1">
      <alignment vertical="center"/>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3" fillId="7" borderId="32" xfId="0" applyFont="1" applyFill="1" applyBorder="1" applyAlignment="1">
      <alignment horizontal="center" vertical="center" wrapText="1"/>
    </xf>
    <xf numFmtId="0" fontId="33"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17" zoomScale="75" zoomScaleNormal="75" workbookViewId="0">
      <selection activeCell="H46" sqref="H46:L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3" t="s">
        <v>85</v>
      </c>
      <c r="B2" s="183"/>
      <c r="C2" s="183"/>
      <c r="D2" s="183"/>
      <c r="E2" s="183"/>
      <c r="F2" s="183"/>
      <c r="G2" s="183"/>
      <c r="H2" s="183"/>
      <c r="I2" s="183"/>
      <c r="J2" s="183"/>
      <c r="K2" s="183"/>
      <c r="L2" s="183"/>
    </row>
    <row r="4" spans="1:12" ht="16.5" x14ac:dyDescent="0.25">
      <c r="A4" s="190" t="s">
        <v>63</v>
      </c>
      <c r="B4" s="190"/>
      <c r="C4" s="190"/>
      <c r="D4" s="190"/>
      <c r="E4" s="190"/>
      <c r="F4" s="190"/>
      <c r="G4" s="190"/>
      <c r="H4" s="190"/>
      <c r="I4" s="190"/>
      <c r="J4" s="190"/>
      <c r="K4" s="190"/>
      <c r="L4" s="190"/>
    </row>
    <row r="5" spans="1:12" ht="16.5" x14ac:dyDescent="0.25">
      <c r="A5" s="53"/>
    </row>
    <row r="6" spans="1:12" ht="16.5" x14ac:dyDescent="0.25">
      <c r="A6" s="190" t="s">
        <v>144</v>
      </c>
      <c r="B6" s="190"/>
      <c r="C6" s="190"/>
      <c r="D6" s="190"/>
      <c r="E6" s="190"/>
      <c r="F6" s="190"/>
      <c r="G6" s="190"/>
      <c r="H6" s="190"/>
      <c r="I6" s="190"/>
      <c r="J6" s="190"/>
      <c r="K6" s="190"/>
      <c r="L6" s="190"/>
    </row>
    <row r="7" spans="1:12" ht="16.5" x14ac:dyDescent="0.25">
      <c r="A7" s="54"/>
    </row>
    <row r="8" spans="1:12" ht="109.5" customHeight="1" x14ac:dyDescent="0.25">
      <c r="A8" s="191" t="s">
        <v>145</v>
      </c>
      <c r="B8" s="191"/>
      <c r="C8" s="191"/>
      <c r="D8" s="191"/>
      <c r="E8" s="191"/>
      <c r="F8" s="191"/>
      <c r="G8" s="191"/>
      <c r="H8" s="191"/>
      <c r="I8" s="191"/>
      <c r="J8" s="191"/>
      <c r="K8" s="191"/>
      <c r="L8" s="191"/>
    </row>
    <row r="9" spans="1:12" ht="45.75" customHeight="1" x14ac:dyDescent="0.25">
      <c r="A9" s="191"/>
      <c r="B9" s="191"/>
      <c r="C9" s="191"/>
      <c r="D9" s="191"/>
      <c r="E9" s="191"/>
      <c r="F9" s="191"/>
      <c r="G9" s="191"/>
      <c r="H9" s="191"/>
      <c r="I9" s="191"/>
      <c r="J9" s="191"/>
      <c r="K9" s="191"/>
      <c r="L9" s="191"/>
    </row>
    <row r="10" spans="1:12" ht="28.5" customHeight="1" x14ac:dyDescent="0.25">
      <c r="A10" s="191" t="s">
        <v>88</v>
      </c>
      <c r="B10" s="191"/>
      <c r="C10" s="191"/>
      <c r="D10" s="191"/>
      <c r="E10" s="191"/>
      <c r="F10" s="191"/>
      <c r="G10" s="191"/>
      <c r="H10" s="191"/>
      <c r="I10" s="191"/>
      <c r="J10" s="191"/>
      <c r="K10" s="191"/>
      <c r="L10" s="191"/>
    </row>
    <row r="11" spans="1:12" ht="28.5" customHeight="1" x14ac:dyDescent="0.25">
      <c r="A11" s="191"/>
      <c r="B11" s="191"/>
      <c r="C11" s="191"/>
      <c r="D11" s="191"/>
      <c r="E11" s="191"/>
      <c r="F11" s="191"/>
      <c r="G11" s="191"/>
      <c r="H11" s="191"/>
      <c r="I11" s="191"/>
      <c r="J11" s="191"/>
      <c r="K11" s="191"/>
      <c r="L11" s="191"/>
    </row>
    <row r="12" spans="1:12" ht="15.75" thickBot="1" x14ac:dyDescent="0.3"/>
    <row r="13" spans="1:12" ht="15.75" thickBot="1" x14ac:dyDescent="0.3">
      <c r="A13" s="55" t="s">
        <v>64</v>
      </c>
      <c r="B13" s="192" t="s">
        <v>84</v>
      </c>
      <c r="C13" s="193"/>
      <c r="D13" s="193"/>
      <c r="E13" s="193"/>
      <c r="F13" s="193"/>
      <c r="G13" s="193"/>
      <c r="H13" s="193"/>
      <c r="I13" s="193"/>
      <c r="J13" s="193"/>
      <c r="K13" s="193"/>
      <c r="L13" s="193"/>
    </row>
    <row r="14" spans="1:12" s="72" customFormat="1" ht="25.5" customHeight="1" thickBot="1" x14ac:dyDescent="0.3">
      <c r="A14" s="56">
        <v>1</v>
      </c>
      <c r="B14" s="168" t="s">
        <v>162</v>
      </c>
      <c r="C14" s="169" t="s">
        <v>146</v>
      </c>
      <c r="D14" s="169" t="s">
        <v>146</v>
      </c>
      <c r="E14" s="169" t="s">
        <v>146</v>
      </c>
      <c r="F14" s="169" t="s">
        <v>146</v>
      </c>
      <c r="G14" s="169" t="s">
        <v>146</v>
      </c>
      <c r="H14" s="169" t="s">
        <v>146</v>
      </c>
      <c r="I14" s="169" t="s">
        <v>146</v>
      </c>
      <c r="J14" s="169" t="s">
        <v>146</v>
      </c>
      <c r="K14" s="169" t="s">
        <v>146</v>
      </c>
      <c r="L14" s="170" t="s">
        <v>146</v>
      </c>
    </row>
    <row r="15" spans="1:12" s="72" customFormat="1" ht="15.75" thickBot="1" x14ac:dyDescent="0.3">
      <c r="A15" s="56">
        <f>SUM(A14+1)</f>
        <v>2</v>
      </c>
      <c r="B15" s="168" t="s">
        <v>163</v>
      </c>
      <c r="C15" s="169" t="s">
        <v>147</v>
      </c>
      <c r="D15" s="169" t="s">
        <v>147</v>
      </c>
      <c r="E15" s="169" t="s">
        <v>147</v>
      </c>
      <c r="F15" s="169" t="s">
        <v>147</v>
      </c>
      <c r="G15" s="169" t="s">
        <v>147</v>
      </c>
      <c r="H15" s="169" t="s">
        <v>147</v>
      </c>
      <c r="I15" s="169" t="s">
        <v>147</v>
      </c>
      <c r="J15" s="169" t="s">
        <v>147</v>
      </c>
      <c r="K15" s="169" t="s">
        <v>147</v>
      </c>
      <c r="L15" s="170" t="s">
        <v>147</v>
      </c>
    </row>
    <row r="16" spans="1:12" s="72" customFormat="1" ht="15.75" thickBot="1" x14ac:dyDescent="0.3">
      <c r="A16" s="56">
        <f t="shared" ref="A16:A27" si="0">SUM(A15+1)</f>
        <v>3</v>
      </c>
      <c r="B16" s="168" t="s">
        <v>158</v>
      </c>
      <c r="C16" s="169" t="s">
        <v>148</v>
      </c>
      <c r="D16" s="169" t="s">
        <v>148</v>
      </c>
      <c r="E16" s="169" t="s">
        <v>148</v>
      </c>
      <c r="F16" s="169" t="s">
        <v>148</v>
      </c>
      <c r="G16" s="169" t="s">
        <v>148</v>
      </c>
      <c r="H16" s="169" t="s">
        <v>148</v>
      </c>
      <c r="I16" s="169" t="s">
        <v>148</v>
      </c>
      <c r="J16" s="169" t="s">
        <v>148</v>
      </c>
      <c r="K16" s="169" t="s">
        <v>148</v>
      </c>
      <c r="L16" s="170" t="s">
        <v>148</v>
      </c>
    </row>
    <row r="17" spans="1:14" s="72" customFormat="1" ht="15.75" thickBot="1" x14ac:dyDescent="0.3">
      <c r="A17" s="56">
        <f t="shared" si="0"/>
        <v>4</v>
      </c>
      <c r="B17" s="168" t="s">
        <v>159</v>
      </c>
      <c r="C17" s="169" t="s">
        <v>149</v>
      </c>
      <c r="D17" s="169" t="s">
        <v>149</v>
      </c>
      <c r="E17" s="169" t="s">
        <v>149</v>
      </c>
      <c r="F17" s="169" t="s">
        <v>149</v>
      </c>
      <c r="G17" s="169" t="s">
        <v>149</v>
      </c>
      <c r="H17" s="169" t="s">
        <v>149</v>
      </c>
      <c r="I17" s="169" t="s">
        <v>149</v>
      </c>
      <c r="J17" s="169" t="s">
        <v>149</v>
      </c>
      <c r="K17" s="169" t="s">
        <v>149</v>
      </c>
      <c r="L17" s="170" t="s">
        <v>149</v>
      </c>
    </row>
    <row r="18" spans="1:14" s="72" customFormat="1" ht="15.75" thickBot="1" x14ac:dyDescent="0.3">
      <c r="A18" s="56">
        <f t="shared" si="0"/>
        <v>5</v>
      </c>
      <c r="B18" s="168" t="s">
        <v>150</v>
      </c>
      <c r="C18" s="169" t="s">
        <v>150</v>
      </c>
      <c r="D18" s="169" t="s">
        <v>150</v>
      </c>
      <c r="E18" s="169" t="s">
        <v>150</v>
      </c>
      <c r="F18" s="169" t="s">
        <v>150</v>
      </c>
      <c r="G18" s="169" t="s">
        <v>150</v>
      </c>
      <c r="H18" s="169" t="s">
        <v>150</v>
      </c>
      <c r="I18" s="169" t="s">
        <v>150</v>
      </c>
      <c r="J18" s="169" t="s">
        <v>150</v>
      </c>
      <c r="K18" s="169" t="s">
        <v>150</v>
      </c>
      <c r="L18" s="170" t="s">
        <v>150</v>
      </c>
    </row>
    <row r="19" spans="1:14" s="72" customFormat="1" ht="15.75" thickBot="1" x14ac:dyDescent="0.3">
      <c r="A19" s="56">
        <f t="shared" si="0"/>
        <v>6</v>
      </c>
      <c r="B19" s="168" t="s">
        <v>151</v>
      </c>
      <c r="C19" s="169" t="s">
        <v>151</v>
      </c>
      <c r="D19" s="169" t="s">
        <v>151</v>
      </c>
      <c r="E19" s="169" t="s">
        <v>151</v>
      </c>
      <c r="F19" s="169" t="s">
        <v>151</v>
      </c>
      <c r="G19" s="169" t="s">
        <v>151</v>
      </c>
      <c r="H19" s="169" t="s">
        <v>151</v>
      </c>
      <c r="I19" s="169" t="s">
        <v>151</v>
      </c>
      <c r="J19" s="169" t="s">
        <v>151</v>
      </c>
      <c r="K19" s="169" t="s">
        <v>151</v>
      </c>
      <c r="L19" s="170" t="s">
        <v>151</v>
      </c>
    </row>
    <row r="20" spans="1:14" s="72" customFormat="1" ht="15.75" thickBot="1" x14ac:dyDescent="0.3">
      <c r="A20" s="56">
        <f t="shared" si="0"/>
        <v>7</v>
      </c>
      <c r="B20" s="168" t="s">
        <v>164</v>
      </c>
      <c r="C20" s="169" t="s">
        <v>152</v>
      </c>
      <c r="D20" s="169" t="s">
        <v>152</v>
      </c>
      <c r="E20" s="169" t="s">
        <v>152</v>
      </c>
      <c r="F20" s="169" t="s">
        <v>152</v>
      </c>
      <c r="G20" s="169" t="s">
        <v>152</v>
      </c>
      <c r="H20" s="169" t="s">
        <v>152</v>
      </c>
      <c r="I20" s="169" t="s">
        <v>152</v>
      </c>
      <c r="J20" s="169" t="s">
        <v>152</v>
      </c>
      <c r="K20" s="169" t="s">
        <v>152</v>
      </c>
      <c r="L20" s="170" t="s">
        <v>152</v>
      </c>
    </row>
    <row r="21" spans="1:14" ht="15.75" thickBot="1" x14ac:dyDescent="0.3">
      <c r="A21" s="56">
        <f t="shared" si="0"/>
        <v>8</v>
      </c>
      <c r="B21" s="168" t="s">
        <v>160</v>
      </c>
      <c r="C21" s="169" t="s">
        <v>153</v>
      </c>
      <c r="D21" s="169" t="s">
        <v>153</v>
      </c>
      <c r="E21" s="169" t="s">
        <v>153</v>
      </c>
      <c r="F21" s="169" t="s">
        <v>153</v>
      </c>
      <c r="G21" s="169" t="s">
        <v>153</v>
      </c>
      <c r="H21" s="169" t="s">
        <v>153</v>
      </c>
      <c r="I21" s="169" t="s">
        <v>153</v>
      </c>
      <c r="J21" s="169" t="s">
        <v>153</v>
      </c>
      <c r="K21" s="169" t="s">
        <v>153</v>
      </c>
      <c r="L21" s="170" t="s">
        <v>153</v>
      </c>
    </row>
    <row r="22" spans="1:14" ht="15.75" thickBot="1" x14ac:dyDescent="0.3">
      <c r="A22" s="56">
        <f t="shared" si="0"/>
        <v>9</v>
      </c>
      <c r="B22" s="171" t="s">
        <v>154</v>
      </c>
      <c r="C22" s="171"/>
      <c r="D22" s="171"/>
      <c r="E22" s="171"/>
      <c r="F22" s="171"/>
      <c r="G22" s="171"/>
      <c r="H22" s="171"/>
      <c r="I22" s="171"/>
      <c r="J22" s="171"/>
      <c r="K22" s="171"/>
      <c r="L22" s="171"/>
    </row>
    <row r="23" spans="1:14" ht="15.75" thickBot="1" x14ac:dyDescent="0.3">
      <c r="A23" s="56">
        <f t="shared" si="0"/>
        <v>10</v>
      </c>
      <c r="B23" s="171" t="s">
        <v>165</v>
      </c>
      <c r="C23" s="171"/>
      <c r="D23" s="171"/>
      <c r="E23" s="171"/>
      <c r="F23" s="171"/>
      <c r="G23" s="171"/>
      <c r="H23" s="171"/>
      <c r="I23" s="171"/>
      <c r="J23" s="171"/>
      <c r="K23" s="171"/>
      <c r="L23" s="171"/>
    </row>
    <row r="24" spans="1:14" s="72" customFormat="1" ht="15.75" thickBot="1" x14ac:dyDescent="0.3">
      <c r="A24" s="56">
        <f t="shared" si="0"/>
        <v>11</v>
      </c>
      <c r="B24" s="171" t="s">
        <v>166</v>
      </c>
      <c r="C24" s="171"/>
      <c r="D24" s="171"/>
      <c r="E24" s="171"/>
      <c r="F24" s="171"/>
      <c r="G24" s="171"/>
      <c r="H24" s="171"/>
      <c r="I24" s="171"/>
      <c r="J24" s="171"/>
      <c r="K24" s="171"/>
      <c r="L24" s="171"/>
      <c r="N24" s="131"/>
    </row>
    <row r="25" spans="1:14" s="72" customFormat="1" x14ac:dyDescent="0.25">
      <c r="A25" s="126">
        <f t="shared" si="0"/>
        <v>12</v>
      </c>
      <c r="B25" s="172" t="s">
        <v>155</v>
      </c>
      <c r="C25" s="172"/>
      <c r="D25" s="172"/>
      <c r="E25" s="172"/>
      <c r="F25" s="172"/>
      <c r="G25" s="172"/>
      <c r="H25" s="172"/>
      <c r="I25" s="172"/>
      <c r="J25" s="172"/>
      <c r="K25" s="172"/>
      <c r="L25" s="172"/>
    </row>
    <row r="26" spans="1:14" x14ac:dyDescent="0.25">
      <c r="A26" s="66">
        <f t="shared" si="0"/>
        <v>13</v>
      </c>
      <c r="B26" s="171" t="s">
        <v>156</v>
      </c>
      <c r="C26" s="171"/>
      <c r="D26" s="171"/>
      <c r="E26" s="171"/>
      <c r="F26" s="171"/>
      <c r="G26" s="171"/>
      <c r="H26" s="171"/>
      <c r="I26" s="171"/>
      <c r="J26" s="171"/>
      <c r="K26" s="171"/>
      <c r="L26" s="171"/>
    </row>
    <row r="27" spans="1:14" s="125" customFormat="1" x14ac:dyDescent="0.25">
      <c r="A27" s="66">
        <f t="shared" si="0"/>
        <v>14</v>
      </c>
      <c r="B27" s="171" t="s">
        <v>157</v>
      </c>
      <c r="C27" s="171"/>
      <c r="D27" s="171"/>
      <c r="E27" s="171"/>
      <c r="F27" s="171"/>
      <c r="G27" s="171"/>
      <c r="H27" s="171"/>
      <c r="I27" s="171"/>
      <c r="J27" s="171"/>
      <c r="K27" s="171"/>
      <c r="L27" s="171"/>
    </row>
    <row r="28" spans="1:14" s="125" customFormat="1" x14ac:dyDescent="0.25">
      <c r="A28" s="59"/>
      <c r="B28" s="59"/>
      <c r="C28" s="59"/>
      <c r="D28" s="59"/>
      <c r="E28" s="173"/>
      <c r="F28" s="173"/>
      <c r="G28" s="173"/>
      <c r="H28" s="173"/>
      <c r="I28" s="173"/>
      <c r="J28" s="173"/>
      <c r="K28" s="173"/>
      <c r="L28" s="173"/>
      <c r="M28" s="173"/>
      <c r="N28" s="173"/>
    </row>
    <row r="29" spans="1:14" s="125" customFormat="1" x14ac:dyDescent="0.25">
      <c r="A29" s="127"/>
      <c r="B29" s="59"/>
      <c r="C29" s="59"/>
      <c r="D29" s="59"/>
      <c r="E29" s="167"/>
      <c r="F29" s="167"/>
      <c r="G29" s="167"/>
      <c r="H29" s="167"/>
      <c r="I29" s="167"/>
      <c r="J29" s="167"/>
      <c r="K29" s="167"/>
      <c r="L29" s="167"/>
      <c r="M29" s="167"/>
      <c r="N29" s="167"/>
    </row>
    <row r="30" spans="1:14" s="129" customFormat="1" x14ac:dyDescent="0.25">
      <c r="A30" s="184" t="s">
        <v>181</v>
      </c>
      <c r="B30" s="184"/>
      <c r="C30" s="184"/>
      <c r="D30" s="184"/>
      <c r="E30" s="184"/>
      <c r="F30" s="184"/>
      <c r="G30" s="184"/>
      <c r="H30" s="184"/>
      <c r="I30" s="184"/>
      <c r="J30" s="184"/>
      <c r="K30" s="184"/>
      <c r="L30" s="184"/>
    </row>
    <row r="31" spans="1:14" s="129" customFormat="1" x14ac:dyDescent="0.25">
      <c r="A31" s="130"/>
      <c r="B31" s="130"/>
      <c r="C31" s="130"/>
      <c r="D31" s="130"/>
      <c r="E31" s="130"/>
      <c r="F31" s="130"/>
      <c r="G31" s="130"/>
      <c r="H31" s="130"/>
      <c r="I31" s="130"/>
      <c r="J31" s="130"/>
      <c r="K31" s="130"/>
      <c r="L31" s="130"/>
    </row>
    <row r="32" spans="1:14" ht="27" customHeight="1" x14ac:dyDescent="0.25">
      <c r="A32" s="185" t="s">
        <v>65</v>
      </c>
      <c r="B32" s="185"/>
      <c r="C32" s="185"/>
      <c r="D32" s="185"/>
      <c r="E32" s="58" t="s">
        <v>66</v>
      </c>
      <c r="F32" s="57" t="s">
        <v>67</v>
      </c>
      <c r="G32" s="57" t="s">
        <v>68</v>
      </c>
      <c r="H32" s="185" t="s">
        <v>3</v>
      </c>
      <c r="I32" s="185"/>
      <c r="J32" s="185"/>
      <c r="K32" s="185"/>
      <c r="L32" s="185"/>
    </row>
    <row r="33" spans="1:12" s="128" customFormat="1" ht="44.25" customHeight="1" x14ac:dyDescent="0.2">
      <c r="A33" s="186" t="s">
        <v>183</v>
      </c>
      <c r="B33" s="187"/>
      <c r="C33" s="187"/>
      <c r="D33" s="188"/>
      <c r="E33" s="132" t="s">
        <v>167</v>
      </c>
      <c r="F33" s="134" t="s">
        <v>161</v>
      </c>
      <c r="G33" s="134"/>
      <c r="H33" s="189" t="s">
        <v>184</v>
      </c>
      <c r="I33" s="189"/>
      <c r="J33" s="189"/>
      <c r="K33" s="189"/>
      <c r="L33" s="189"/>
    </row>
    <row r="34" spans="1:12" s="128" customFormat="1" ht="35.25" customHeight="1" x14ac:dyDescent="0.2">
      <c r="A34" s="163" t="s">
        <v>168</v>
      </c>
      <c r="B34" s="164"/>
      <c r="C34" s="164"/>
      <c r="D34" s="165"/>
      <c r="E34" s="133">
        <v>27</v>
      </c>
      <c r="F34" s="134" t="s">
        <v>161</v>
      </c>
      <c r="G34" s="134"/>
      <c r="H34" s="166"/>
      <c r="I34" s="166"/>
      <c r="J34" s="166"/>
      <c r="K34" s="166"/>
      <c r="L34" s="166"/>
    </row>
    <row r="35" spans="1:12" s="128" customFormat="1" x14ac:dyDescent="0.2">
      <c r="A35" s="163" t="s">
        <v>121</v>
      </c>
      <c r="B35" s="164"/>
      <c r="C35" s="164"/>
      <c r="D35" s="165"/>
      <c r="E35" s="133" t="s">
        <v>185</v>
      </c>
      <c r="F35" s="134" t="s">
        <v>161</v>
      </c>
      <c r="G35" s="134"/>
      <c r="H35" s="166" t="s">
        <v>186</v>
      </c>
      <c r="I35" s="166"/>
      <c r="J35" s="166"/>
      <c r="K35" s="166"/>
      <c r="L35" s="166"/>
    </row>
    <row r="36" spans="1:12" s="128" customFormat="1" ht="35.25" customHeight="1" x14ac:dyDescent="0.2">
      <c r="A36" s="180" t="s">
        <v>169</v>
      </c>
      <c r="B36" s="181"/>
      <c r="C36" s="181"/>
      <c r="D36" s="182"/>
      <c r="E36" s="135" t="s">
        <v>170</v>
      </c>
      <c r="F36" s="134" t="s">
        <v>161</v>
      </c>
      <c r="G36" s="134"/>
      <c r="H36" s="166"/>
      <c r="I36" s="166"/>
      <c r="J36" s="166"/>
      <c r="K36" s="166"/>
      <c r="L36" s="166"/>
    </row>
    <row r="37" spans="1:12" s="128" customFormat="1" x14ac:dyDescent="0.2">
      <c r="A37" s="180" t="s">
        <v>87</v>
      </c>
      <c r="B37" s="181"/>
      <c r="C37" s="181"/>
      <c r="D37" s="182"/>
      <c r="E37" s="135" t="s">
        <v>171</v>
      </c>
      <c r="F37" s="134" t="s">
        <v>161</v>
      </c>
      <c r="G37" s="134"/>
      <c r="H37" s="174"/>
      <c r="I37" s="175"/>
      <c r="J37" s="175"/>
      <c r="K37" s="175"/>
      <c r="L37" s="176"/>
    </row>
    <row r="38" spans="1:12" s="128" customFormat="1" ht="50.25" customHeight="1" x14ac:dyDescent="0.2">
      <c r="A38" s="180" t="s">
        <v>172</v>
      </c>
      <c r="B38" s="181"/>
      <c r="C38" s="181"/>
      <c r="D38" s="182"/>
      <c r="E38" s="135">
        <v>28</v>
      </c>
      <c r="F38" s="134" t="s">
        <v>161</v>
      </c>
      <c r="G38" s="134"/>
      <c r="H38" s="166"/>
      <c r="I38" s="166"/>
      <c r="J38" s="166"/>
      <c r="K38" s="166"/>
      <c r="L38" s="166"/>
    </row>
    <row r="39" spans="1:12" s="128" customFormat="1" ht="36" customHeight="1" x14ac:dyDescent="0.2">
      <c r="A39" s="180" t="s">
        <v>173</v>
      </c>
      <c r="B39" s="181"/>
      <c r="C39" s="181"/>
      <c r="D39" s="182"/>
      <c r="E39" s="135"/>
      <c r="F39" s="134"/>
      <c r="G39" s="134"/>
      <c r="H39" s="174"/>
      <c r="I39" s="175"/>
      <c r="J39" s="175"/>
      <c r="K39" s="175"/>
      <c r="L39" s="176"/>
    </row>
    <row r="40" spans="1:12" s="128" customFormat="1" x14ac:dyDescent="0.2">
      <c r="A40" s="163" t="s">
        <v>69</v>
      </c>
      <c r="B40" s="164"/>
      <c r="C40" s="164"/>
      <c r="D40" s="165"/>
      <c r="E40" s="133">
        <v>19</v>
      </c>
      <c r="F40" s="134" t="s">
        <v>161</v>
      </c>
      <c r="G40" s="134"/>
      <c r="H40" s="166"/>
      <c r="I40" s="166"/>
      <c r="J40" s="166"/>
      <c r="K40" s="166"/>
      <c r="L40" s="166"/>
    </row>
    <row r="41" spans="1:12" s="128" customFormat="1" ht="21.75" customHeight="1" x14ac:dyDescent="0.2">
      <c r="A41" s="163" t="s">
        <v>174</v>
      </c>
      <c r="B41" s="164"/>
      <c r="C41" s="164"/>
      <c r="D41" s="165"/>
      <c r="E41" s="133">
        <v>29</v>
      </c>
      <c r="F41" s="134" t="s">
        <v>161</v>
      </c>
      <c r="G41" s="134"/>
      <c r="H41" s="166"/>
      <c r="I41" s="166"/>
      <c r="J41" s="166"/>
      <c r="K41" s="166"/>
      <c r="L41" s="166"/>
    </row>
    <row r="42" spans="1:12" s="128" customFormat="1" ht="33.75" customHeight="1" x14ac:dyDescent="0.2">
      <c r="A42" s="163" t="s">
        <v>70</v>
      </c>
      <c r="B42" s="164"/>
      <c r="C42" s="164"/>
      <c r="D42" s="165"/>
      <c r="E42" s="133">
        <v>26</v>
      </c>
      <c r="F42" s="134" t="s">
        <v>161</v>
      </c>
      <c r="G42" s="134"/>
      <c r="H42" s="166"/>
      <c r="I42" s="166"/>
      <c r="J42" s="166"/>
      <c r="K42" s="166"/>
      <c r="L42" s="166"/>
    </row>
    <row r="43" spans="1:12" s="128" customFormat="1" ht="75.75" customHeight="1" x14ac:dyDescent="0.2">
      <c r="A43" s="163" t="s">
        <v>71</v>
      </c>
      <c r="B43" s="164"/>
      <c r="C43" s="164"/>
      <c r="D43" s="165"/>
      <c r="E43" s="133" t="s">
        <v>175</v>
      </c>
      <c r="F43" s="134" t="s">
        <v>161</v>
      </c>
      <c r="G43" s="134"/>
      <c r="H43" s="166"/>
      <c r="I43" s="166"/>
      <c r="J43" s="166"/>
      <c r="K43" s="166"/>
      <c r="L43" s="166"/>
    </row>
    <row r="44" spans="1:12" s="128" customFormat="1" ht="30.75" customHeight="1" x14ac:dyDescent="0.2">
      <c r="A44" s="163" t="s">
        <v>176</v>
      </c>
      <c r="B44" s="164"/>
      <c r="C44" s="164"/>
      <c r="D44" s="165"/>
      <c r="E44" s="133">
        <v>23</v>
      </c>
      <c r="F44" s="134" t="s">
        <v>161</v>
      </c>
      <c r="G44" s="134"/>
      <c r="H44" s="166"/>
      <c r="I44" s="166"/>
      <c r="J44" s="166"/>
      <c r="K44" s="166"/>
      <c r="L44" s="166"/>
    </row>
    <row r="45" spans="1:12" s="128" customFormat="1" ht="33" customHeight="1" x14ac:dyDescent="0.2">
      <c r="A45" s="177" t="s">
        <v>177</v>
      </c>
      <c r="B45" s="178"/>
      <c r="C45" s="178"/>
      <c r="D45" s="179"/>
      <c r="E45" s="133">
        <v>20</v>
      </c>
      <c r="F45" s="134" t="s">
        <v>161</v>
      </c>
      <c r="G45" s="134"/>
      <c r="H45" s="174" t="s">
        <v>178</v>
      </c>
      <c r="I45" s="175"/>
      <c r="J45" s="175"/>
      <c r="K45" s="175"/>
      <c r="L45" s="176"/>
    </row>
    <row r="46" spans="1:12" s="128" customFormat="1" ht="37.5" customHeight="1" x14ac:dyDescent="0.2">
      <c r="A46" s="163" t="s">
        <v>89</v>
      </c>
      <c r="B46" s="164"/>
      <c r="C46" s="164"/>
      <c r="D46" s="165"/>
      <c r="E46" s="133" t="s">
        <v>179</v>
      </c>
      <c r="F46" s="134" t="s">
        <v>161</v>
      </c>
      <c r="G46" s="134"/>
      <c r="H46" s="174"/>
      <c r="I46" s="175"/>
      <c r="J46" s="175"/>
      <c r="K46" s="175"/>
      <c r="L46" s="176"/>
    </row>
    <row r="47" spans="1:12" s="128" customFormat="1" ht="36" customHeight="1" x14ac:dyDescent="0.2">
      <c r="A47" s="163" t="s">
        <v>180</v>
      </c>
      <c r="B47" s="164"/>
      <c r="C47" s="164"/>
      <c r="D47" s="165"/>
      <c r="E47" s="133"/>
      <c r="F47" s="134"/>
      <c r="G47" s="134"/>
      <c r="H47" s="166" t="s">
        <v>182</v>
      </c>
      <c r="I47" s="166"/>
      <c r="J47" s="166"/>
      <c r="K47" s="166"/>
      <c r="L47" s="166"/>
    </row>
  </sheetData>
  <sheetProtection algorithmName="SHA-512" hashValue="AOZXaYRM8zivVzYYk5dPdeQ1zooHKzl2OxIfSWyfXtpDuoN+/i9mxHeF+cIFzsa3mhli4roeS+ceAlZlVXZ2GA==" saltValue="NHYFYKhi9NFzxrklFHEt9A=="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29" zoomScale="80" zoomScaleNormal="80" workbookViewId="0">
      <selection activeCell="B130" sqref="B130:Q130"/>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11" t="s">
        <v>61</v>
      </c>
      <c r="C2" s="212"/>
      <c r="D2" s="212"/>
      <c r="E2" s="212"/>
      <c r="F2" s="212"/>
      <c r="G2" s="212"/>
      <c r="H2" s="212"/>
      <c r="I2" s="212"/>
      <c r="J2" s="212"/>
      <c r="K2" s="212"/>
      <c r="L2" s="212"/>
      <c r="M2" s="212"/>
      <c r="N2" s="212"/>
      <c r="O2" s="212"/>
      <c r="P2" s="212"/>
    </row>
    <row r="4" spans="2:16" ht="26.25" x14ac:dyDescent="0.25">
      <c r="B4" s="211" t="s">
        <v>46</v>
      </c>
      <c r="C4" s="212"/>
      <c r="D4" s="212"/>
      <c r="E4" s="212"/>
      <c r="F4" s="212"/>
      <c r="G4" s="212"/>
      <c r="H4" s="212"/>
      <c r="I4" s="212"/>
      <c r="J4" s="212"/>
      <c r="K4" s="212"/>
      <c r="L4" s="212"/>
      <c r="M4" s="212"/>
      <c r="N4" s="212"/>
      <c r="O4" s="212"/>
      <c r="P4" s="212"/>
    </row>
    <row r="5" spans="2:16" ht="15.75" thickBot="1" x14ac:dyDescent="0.3"/>
    <row r="6" spans="2:16" ht="21.75" thickBot="1" x14ac:dyDescent="0.3">
      <c r="B6" s="6" t="s">
        <v>4</v>
      </c>
      <c r="C6" s="218" t="s">
        <v>187</v>
      </c>
      <c r="D6" s="218"/>
      <c r="E6" s="218"/>
      <c r="F6" s="218"/>
      <c r="G6" s="218"/>
      <c r="H6" s="218"/>
      <c r="I6" s="218"/>
      <c r="J6" s="218"/>
      <c r="K6" s="218"/>
      <c r="L6" s="218"/>
      <c r="M6" s="218"/>
      <c r="N6" s="219"/>
    </row>
    <row r="7" spans="2:16" ht="16.5" thickBot="1" x14ac:dyDescent="0.3">
      <c r="B7" s="7" t="s">
        <v>5</v>
      </c>
      <c r="C7" s="218"/>
      <c r="D7" s="218"/>
      <c r="E7" s="218"/>
      <c r="F7" s="218"/>
      <c r="G7" s="218"/>
      <c r="H7" s="218"/>
      <c r="I7" s="218"/>
      <c r="J7" s="218"/>
      <c r="K7" s="218"/>
      <c r="L7" s="218"/>
      <c r="M7" s="218"/>
      <c r="N7" s="219"/>
    </row>
    <row r="8" spans="2:16" ht="16.5" thickBot="1" x14ac:dyDescent="0.3">
      <c r="B8" s="7" t="s">
        <v>6</v>
      </c>
      <c r="C8" s="218"/>
      <c r="D8" s="218"/>
      <c r="E8" s="218"/>
      <c r="F8" s="218"/>
      <c r="G8" s="218"/>
      <c r="H8" s="218"/>
      <c r="I8" s="218"/>
      <c r="J8" s="218"/>
      <c r="K8" s="218"/>
      <c r="L8" s="218"/>
      <c r="M8" s="218"/>
      <c r="N8" s="219"/>
    </row>
    <row r="9" spans="2:16" ht="16.5" thickBot="1" x14ac:dyDescent="0.3">
      <c r="B9" s="7" t="s">
        <v>7</v>
      </c>
      <c r="C9" s="218"/>
      <c r="D9" s="218"/>
      <c r="E9" s="218"/>
      <c r="F9" s="218"/>
      <c r="G9" s="218"/>
      <c r="H9" s="218"/>
      <c r="I9" s="218"/>
      <c r="J9" s="218"/>
      <c r="K9" s="218"/>
      <c r="L9" s="218"/>
      <c r="M9" s="218"/>
      <c r="N9" s="219"/>
    </row>
    <row r="10" spans="2:16" ht="16.5" thickBot="1" x14ac:dyDescent="0.3">
      <c r="B10" s="7" t="s">
        <v>8</v>
      </c>
      <c r="C10" s="220">
        <v>21</v>
      </c>
      <c r="D10" s="220"/>
      <c r="E10" s="221"/>
      <c r="F10" s="23"/>
      <c r="G10" s="23"/>
      <c r="H10" s="23"/>
      <c r="I10" s="23"/>
      <c r="J10" s="23"/>
      <c r="K10" s="23"/>
      <c r="L10" s="23"/>
      <c r="M10" s="23"/>
      <c r="N10" s="24"/>
    </row>
    <row r="11" spans="2:16" ht="16.5" thickBot="1" x14ac:dyDescent="0.3">
      <c r="B11" s="9" t="s">
        <v>9</v>
      </c>
      <c r="C11" s="10">
        <v>41972</v>
      </c>
      <c r="D11" s="11"/>
      <c r="E11" s="11"/>
      <c r="F11" s="11"/>
      <c r="G11" s="11"/>
      <c r="H11" s="11"/>
      <c r="I11" s="11"/>
      <c r="J11" s="11"/>
      <c r="K11" s="11"/>
      <c r="L11" s="11"/>
      <c r="M11" s="11"/>
      <c r="N11" s="12"/>
    </row>
    <row r="12" spans="2:16" ht="15.75" x14ac:dyDescent="0.25">
      <c r="B12" s="8"/>
      <c r="C12" s="13"/>
      <c r="D12" s="14"/>
      <c r="E12" s="14"/>
      <c r="F12" s="14"/>
      <c r="G12" s="14"/>
      <c r="H12" s="14"/>
      <c r="I12" s="75"/>
      <c r="J12" s="75"/>
      <c r="K12" s="75"/>
      <c r="L12" s="75"/>
      <c r="M12" s="75"/>
      <c r="N12" s="14"/>
    </row>
    <row r="13" spans="2:16" x14ac:dyDescent="0.25">
      <c r="I13" s="75"/>
      <c r="J13" s="75"/>
      <c r="K13" s="75"/>
      <c r="L13" s="75"/>
      <c r="M13" s="75"/>
      <c r="N13" s="76"/>
    </row>
    <row r="14" spans="2:16" ht="45.75" customHeight="1" x14ac:dyDescent="0.25">
      <c r="B14" s="224" t="s">
        <v>90</v>
      </c>
      <c r="C14" s="224"/>
      <c r="D14" s="142" t="s">
        <v>12</v>
      </c>
      <c r="E14" s="142" t="s">
        <v>13</v>
      </c>
      <c r="F14" s="142" t="s">
        <v>29</v>
      </c>
      <c r="G14" s="60"/>
      <c r="I14" s="25"/>
      <c r="J14" s="25"/>
      <c r="K14" s="25"/>
      <c r="L14" s="25"/>
      <c r="M14" s="25"/>
      <c r="N14" s="76"/>
    </row>
    <row r="15" spans="2:16" x14ac:dyDescent="0.25">
      <c r="B15" s="224"/>
      <c r="C15" s="224"/>
      <c r="D15" s="142">
        <v>21</v>
      </c>
      <c r="E15" s="42">
        <v>666161639</v>
      </c>
      <c r="F15" s="145">
        <v>319</v>
      </c>
      <c r="G15" s="61"/>
      <c r="I15" s="26"/>
      <c r="J15" s="26"/>
      <c r="K15" s="26"/>
      <c r="L15" s="26"/>
      <c r="M15" s="26"/>
      <c r="N15" s="76"/>
    </row>
    <row r="16" spans="2:16" x14ac:dyDescent="0.25">
      <c r="B16" s="224"/>
      <c r="C16" s="224"/>
      <c r="D16" s="142"/>
      <c r="E16" s="42"/>
      <c r="F16" s="42"/>
      <c r="G16" s="61"/>
      <c r="I16" s="26"/>
      <c r="J16" s="26"/>
      <c r="K16" s="26"/>
      <c r="L16" s="26"/>
      <c r="M16" s="26"/>
      <c r="N16" s="76"/>
    </row>
    <row r="17" spans="1:14" x14ac:dyDescent="0.25">
      <c r="B17" s="224"/>
      <c r="C17" s="224"/>
      <c r="D17" s="142"/>
      <c r="E17" s="42"/>
      <c r="F17" s="42"/>
      <c r="G17" s="61"/>
      <c r="I17" s="26"/>
      <c r="J17" s="26"/>
      <c r="K17" s="26"/>
      <c r="L17" s="26"/>
      <c r="M17" s="26"/>
      <c r="N17" s="76"/>
    </row>
    <row r="18" spans="1:14" x14ac:dyDescent="0.25">
      <c r="B18" s="224"/>
      <c r="C18" s="224"/>
      <c r="D18" s="142"/>
      <c r="E18" s="146"/>
      <c r="F18" s="42"/>
      <c r="G18" s="61"/>
      <c r="H18" s="16"/>
      <c r="I18" s="26"/>
      <c r="J18" s="26"/>
      <c r="K18" s="26"/>
      <c r="L18" s="26"/>
      <c r="M18" s="26"/>
      <c r="N18" s="15"/>
    </row>
    <row r="19" spans="1:14" x14ac:dyDescent="0.25">
      <c r="B19" s="224"/>
      <c r="C19" s="224"/>
      <c r="D19" s="142"/>
      <c r="E19" s="146"/>
      <c r="F19" s="42"/>
      <c r="G19" s="61"/>
      <c r="H19" s="16"/>
      <c r="I19" s="28"/>
      <c r="J19" s="28"/>
      <c r="K19" s="28"/>
      <c r="L19" s="28"/>
      <c r="M19" s="28"/>
      <c r="N19" s="15"/>
    </row>
    <row r="20" spans="1:14" x14ac:dyDescent="0.25">
      <c r="B20" s="224"/>
      <c r="C20" s="224"/>
      <c r="D20" s="142"/>
      <c r="E20" s="146"/>
      <c r="F20" s="42"/>
      <c r="G20" s="61"/>
      <c r="H20" s="16"/>
      <c r="I20" s="75"/>
      <c r="J20" s="75"/>
      <c r="K20" s="75"/>
      <c r="L20" s="75"/>
      <c r="M20" s="75"/>
      <c r="N20" s="15"/>
    </row>
    <row r="21" spans="1:14" x14ac:dyDescent="0.25">
      <c r="B21" s="224"/>
      <c r="C21" s="224"/>
      <c r="D21" s="142"/>
      <c r="E21" s="146"/>
      <c r="F21" s="42"/>
      <c r="G21" s="61"/>
      <c r="H21" s="16"/>
      <c r="I21" s="75"/>
      <c r="J21" s="75"/>
      <c r="K21" s="75"/>
      <c r="L21" s="75"/>
      <c r="M21" s="75"/>
      <c r="N21" s="15"/>
    </row>
    <row r="22" spans="1:14" ht="15.75" thickBot="1" x14ac:dyDescent="0.3">
      <c r="B22" s="229" t="s">
        <v>14</v>
      </c>
      <c r="C22" s="230"/>
      <c r="D22" s="142"/>
      <c r="E22" s="42">
        <f>SUM(E15:E21)</f>
        <v>666161639</v>
      </c>
      <c r="F22" s="145">
        <f>SUM(F15:F21)</f>
        <v>319</v>
      </c>
      <c r="G22" s="61"/>
      <c r="H22" s="16"/>
      <c r="I22" s="75"/>
      <c r="J22" s="75"/>
      <c r="K22" s="75"/>
      <c r="L22" s="75"/>
      <c r="M22" s="75"/>
      <c r="N22" s="15"/>
    </row>
    <row r="23" spans="1:14" ht="45.75" thickBot="1" x14ac:dyDescent="0.3">
      <c r="A23" s="30"/>
      <c r="B23" s="36" t="s">
        <v>15</v>
      </c>
      <c r="C23" s="36" t="s">
        <v>91</v>
      </c>
      <c r="E23" s="25"/>
      <c r="F23" s="25"/>
      <c r="G23" s="25"/>
      <c r="H23" s="25"/>
      <c r="I23" s="5"/>
      <c r="J23" s="5"/>
      <c r="K23" s="5"/>
      <c r="L23" s="5"/>
      <c r="M23" s="5"/>
    </row>
    <row r="24" spans="1:14" ht="15.75" thickBot="1" x14ac:dyDescent="0.3">
      <c r="A24" s="31">
        <v>1</v>
      </c>
      <c r="C24" s="33">
        <f>+F22*0.8</f>
        <v>255.20000000000002</v>
      </c>
      <c r="D24" s="29"/>
      <c r="E24" s="32">
        <f>E22</f>
        <v>666161639</v>
      </c>
      <c r="F24" s="27"/>
      <c r="G24" s="27"/>
      <c r="H24" s="27"/>
      <c r="I24" s="17"/>
      <c r="J24" s="17"/>
      <c r="K24" s="17"/>
      <c r="L24" s="17"/>
      <c r="M24" s="17"/>
    </row>
    <row r="25" spans="1:14" x14ac:dyDescent="0.25">
      <c r="A25" s="67"/>
      <c r="C25" s="68"/>
      <c r="D25" s="26"/>
      <c r="E25" s="69"/>
      <c r="F25" s="27"/>
      <c r="G25" s="27"/>
      <c r="H25" s="27"/>
      <c r="I25" s="17"/>
      <c r="J25" s="17"/>
      <c r="K25" s="17"/>
      <c r="L25" s="17"/>
      <c r="M25" s="17"/>
    </row>
    <row r="26" spans="1:14" x14ac:dyDescent="0.25">
      <c r="A26" s="67"/>
      <c r="C26" s="68"/>
      <c r="D26" s="26"/>
      <c r="E26" s="69"/>
      <c r="F26" s="27"/>
      <c r="G26" s="27"/>
      <c r="H26" s="27"/>
      <c r="I26" s="17"/>
      <c r="J26" s="17"/>
      <c r="K26" s="17"/>
      <c r="L26" s="17"/>
      <c r="M26" s="17"/>
    </row>
    <row r="27" spans="1:14" x14ac:dyDescent="0.25">
      <c r="A27" s="67"/>
      <c r="B27" s="90" t="s">
        <v>122</v>
      </c>
      <c r="C27" s="72"/>
      <c r="D27" s="72"/>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92" t="s">
        <v>33</v>
      </c>
      <c r="C29" s="92" t="s">
        <v>123</v>
      </c>
      <c r="D29" s="92" t="s">
        <v>124</v>
      </c>
      <c r="E29" s="72"/>
      <c r="F29" s="72"/>
      <c r="G29" s="72"/>
      <c r="H29" s="72"/>
      <c r="I29" s="75"/>
      <c r="J29" s="75"/>
      <c r="K29" s="75"/>
      <c r="L29" s="75"/>
      <c r="M29" s="75"/>
      <c r="N29" s="76"/>
    </row>
    <row r="30" spans="1:14" x14ac:dyDescent="0.25">
      <c r="A30" s="67"/>
      <c r="B30" s="89" t="s">
        <v>125</v>
      </c>
      <c r="C30" s="141" t="s">
        <v>161</v>
      </c>
      <c r="D30" s="89"/>
      <c r="E30" s="72"/>
      <c r="F30" s="72"/>
      <c r="G30" s="72"/>
      <c r="H30" s="72"/>
      <c r="I30" s="75"/>
      <c r="J30" s="75"/>
      <c r="K30" s="75"/>
      <c r="L30" s="75"/>
      <c r="M30" s="75"/>
      <c r="N30" s="76"/>
    </row>
    <row r="31" spans="1:14" x14ac:dyDescent="0.25">
      <c r="A31" s="67"/>
      <c r="B31" s="89" t="s">
        <v>126</v>
      </c>
      <c r="C31" s="141" t="s">
        <v>161</v>
      </c>
      <c r="D31" s="89"/>
      <c r="E31" s="72"/>
      <c r="F31" s="72"/>
      <c r="G31" s="72"/>
      <c r="H31" s="72"/>
      <c r="I31" s="75"/>
      <c r="J31" s="75"/>
      <c r="K31" s="75"/>
      <c r="L31" s="75"/>
      <c r="M31" s="75"/>
      <c r="N31" s="76"/>
    </row>
    <row r="32" spans="1:14" x14ac:dyDescent="0.25">
      <c r="A32" s="67"/>
      <c r="B32" s="89" t="s">
        <v>127</v>
      </c>
      <c r="C32" s="141" t="s">
        <v>161</v>
      </c>
      <c r="D32" s="89"/>
      <c r="E32" s="72"/>
      <c r="F32" s="72"/>
      <c r="G32" s="72"/>
      <c r="H32" s="72"/>
      <c r="I32" s="75"/>
      <c r="J32" s="75"/>
      <c r="K32" s="75"/>
      <c r="L32" s="75"/>
      <c r="M32" s="75"/>
      <c r="N32" s="76"/>
    </row>
    <row r="33" spans="1:17" x14ac:dyDescent="0.25">
      <c r="A33" s="67"/>
      <c r="B33" s="89" t="s">
        <v>128</v>
      </c>
      <c r="C33" s="141" t="s">
        <v>161</v>
      </c>
      <c r="D33" s="141"/>
      <c r="E33" s="72"/>
      <c r="F33" s="72"/>
      <c r="G33" s="72"/>
      <c r="H33" s="72"/>
      <c r="I33" s="75"/>
      <c r="J33" s="75"/>
      <c r="K33" s="75"/>
      <c r="L33" s="75"/>
      <c r="M33" s="75"/>
      <c r="N33" s="76"/>
    </row>
    <row r="34" spans="1:17" x14ac:dyDescent="0.25">
      <c r="A34" s="67"/>
      <c r="B34" s="72"/>
      <c r="C34" s="72"/>
      <c r="D34" s="72"/>
      <c r="E34" s="72"/>
      <c r="F34" s="72"/>
      <c r="G34" s="72"/>
      <c r="H34" s="72"/>
      <c r="I34" s="75"/>
      <c r="J34" s="75"/>
      <c r="K34" s="75"/>
      <c r="L34" s="75"/>
      <c r="M34" s="75"/>
      <c r="N34" s="76"/>
    </row>
    <row r="35" spans="1:17" x14ac:dyDescent="0.25">
      <c r="A35" s="67"/>
      <c r="B35" s="72"/>
      <c r="C35" s="72"/>
      <c r="D35" s="72"/>
      <c r="E35" s="72"/>
      <c r="F35" s="72"/>
      <c r="G35" s="72"/>
      <c r="H35" s="72"/>
      <c r="I35" s="75"/>
      <c r="J35" s="75"/>
      <c r="K35" s="75"/>
      <c r="L35" s="75"/>
      <c r="M35" s="75"/>
      <c r="N35" s="76"/>
    </row>
    <row r="36" spans="1:17" x14ac:dyDescent="0.25">
      <c r="A36" s="67"/>
      <c r="B36" s="90" t="s">
        <v>129</v>
      </c>
      <c r="C36" s="72"/>
      <c r="D36" s="72"/>
      <c r="E36" s="72"/>
      <c r="F36" s="72"/>
      <c r="G36" s="72"/>
      <c r="H36" s="72"/>
      <c r="I36" s="75"/>
      <c r="J36" s="75"/>
      <c r="K36" s="75"/>
      <c r="L36" s="75"/>
      <c r="M36" s="75"/>
      <c r="N36" s="76"/>
    </row>
    <row r="37" spans="1:17" x14ac:dyDescent="0.25">
      <c r="A37" s="67"/>
      <c r="B37" s="72"/>
      <c r="C37" s="72"/>
      <c r="D37" s="72"/>
      <c r="E37" s="72"/>
      <c r="F37" s="72"/>
      <c r="G37" s="72"/>
      <c r="H37" s="72"/>
      <c r="I37" s="75"/>
      <c r="J37" s="75"/>
      <c r="K37" s="75"/>
      <c r="L37" s="75"/>
      <c r="M37" s="75"/>
      <c r="N37" s="76"/>
    </row>
    <row r="38" spans="1:17" x14ac:dyDescent="0.25">
      <c r="A38" s="67"/>
      <c r="B38" s="72"/>
      <c r="C38" s="72"/>
      <c r="D38" s="72"/>
      <c r="E38" s="72"/>
      <c r="F38" s="72"/>
      <c r="G38" s="72"/>
      <c r="H38" s="72"/>
      <c r="I38" s="75"/>
      <c r="J38" s="75"/>
      <c r="K38" s="75"/>
      <c r="L38" s="75"/>
      <c r="M38" s="75"/>
      <c r="N38" s="76"/>
    </row>
    <row r="39" spans="1:17" x14ac:dyDescent="0.25">
      <c r="A39" s="67"/>
      <c r="B39" s="92" t="s">
        <v>33</v>
      </c>
      <c r="C39" s="92" t="s">
        <v>56</v>
      </c>
      <c r="D39" s="91" t="s">
        <v>49</v>
      </c>
      <c r="E39" s="91" t="s">
        <v>16</v>
      </c>
      <c r="F39" s="72"/>
      <c r="G39" s="72"/>
      <c r="H39" s="72"/>
      <c r="I39" s="75"/>
      <c r="J39" s="75"/>
      <c r="K39" s="75"/>
      <c r="L39" s="75"/>
      <c r="M39" s="75"/>
      <c r="N39" s="76"/>
    </row>
    <row r="40" spans="1:17" ht="28.5" x14ac:dyDescent="0.25">
      <c r="A40" s="67"/>
      <c r="B40" s="73" t="s">
        <v>130</v>
      </c>
      <c r="C40" s="74">
        <v>40</v>
      </c>
      <c r="D40" s="141">
        <f>+D145</f>
        <v>40</v>
      </c>
      <c r="E40" s="199">
        <f>+D40+D41</f>
        <v>100</v>
      </c>
      <c r="F40" s="72"/>
      <c r="G40" s="72"/>
      <c r="H40" s="72"/>
      <c r="I40" s="75"/>
      <c r="J40" s="75"/>
      <c r="K40" s="75"/>
      <c r="L40" s="75"/>
      <c r="M40" s="75"/>
      <c r="N40" s="76"/>
    </row>
    <row r="41" spans="1:17" ht="42.75" x14ac:dyDescent="0.25">
      <c r="A41" s="67"/>
      <c r="B41" s="73" t="s">
        <v>131</v>
      </c>
      <c r="C41" s="74">
        <v>60</v>
      </c>
      <c r="D41" s="141">
        <f>+D146</f>
        <v>60</v>
      </c>
      <c r="E41" s="200"/>
      <c r="F41" s="72"/>
      <c r="G41" s="72"/>
      <c r="H41" s="72"/>
      <c r="I41" s="75"/>
      <c r="J41" s="75"/>
      <c r="K41" s="75"/>
      <c r="L41" s="75"/>
      <c r="M41" s="75"/>
      <c r="N41" s="76"/>
    </row>
    <row r="42" spans="1:17" x14ac:dyDescent="0.25">
      <c r="A42" s="67"/>
      <c r="C42" s="68"/>
      <c r="D42" s="26"/>
      <c r="E42" s="69"/>
      <c r="F42" s="27"/>
      <c r="G42" s="27"/>
      <c r="H42" s="27"/>
      <c r="I42" s="17"/>
      <c r="J42" s="17"/>
      <c r="K42" s="17"/>
      <c r="L42" s="17"/>
      <c r="M42" s="17"/>
    </row>
    <row r="43" spans="1:17" x14ac:dyDescent="0.25">
      <c r="A43" s="67"/>
      <c r="C43" s="68"/>
      <c r="D43" s="26"/>
      <c r="E43" s="69"/>
      <c r="F43" s="27"/>
      <c r="G43" s="27"/>
      <c r="H43" s="27"/>
      <c r="I43" s="17"/>
      <c r="J43" s="17"/>
      <c r="K43" s="17"/>
      <c r="L43" s="17"/>
      <c r="M43" s="17"/>
    </row>
    <row r="44" spans="1:17" x14ac:dyDescent="0.25">
      <c r="A44" s="67"/>
      <c r="C44" s="68"/>
      <c r="D44" s="26"/>
      <c r="E44" s="69"/>
      <c r="F44" s="27"/>
      <c r="G44" s="27"/>
      <c r="H44" s="27"/>
      <c r="I44" s="17"/>
      <c r="J44" s="17"/>
      <c r="K44" s="17"/>
      <c r="L44" s="17"/>
      <c r="M44" s="17"/>
    </row>
    <row r="45" spans="1:17" ht="15.75" thickBot="1" x14ac:dyDescent="0.3">
      <c r="M45" s="226" t="s">
        <v>35</v>
      </c>
      <c r="N45" s="226"/>
    </row>
    <row r="46" spans="1:17" x14ac:dyDescent="0.25">
      <c r="B46" s="90" t="s">
        <v>30</v>
      </c>
      <c r="M46" s="43"/>
      <c r="N46" s="43"/>
    </row>
    <row r="47" spans="1:17" ht="15.75" thickBot="1" x14ac:dyDescent="0.3">
      <c r="M47" s="43"/>
      <c r="N47" s="43"/>
    </row>
    <row r="48" spans="1:17" s="75" customFormat="1" ht="109.5" customHeight="1" x14ac:dyDescent="0.25">
      <c r="B48" s="86" t="s">
        <v>132</v>
      </c>
      <c r="C48" s="86" t="s">
        <v>133</v>
      </c>
      <c r="D48" s="86" t="s">
        <v>134</v>
      </c>
      <c r="E48" s="86" t="s">
        <v>43</v>
      </c>
      <c r="F48" s="86" t="s">
        <v>191</v>
      </c>
      <c r="G48" s="86" t="s">
        <v>92</v>
      </c>
      <c r="H48" s="86" t="s">
        <v>17</v>
      </c>
      <c r="I48" s="86" t="s">
        <v>10</v>
      </c>
      <c r="J48" s="86" t="s">
        <v>31</v>
      </c>
      <c r="K48" s="86" t="s">
        <v>59</v>
      </c>
      <c r="L48" s="86" t="s">
        <v>20</v>
      </c>
      <c r="M48" s="71" t="s">
        <v>26</v>
      </c>
      <c r="N48" s="86" t="s">
        <v>135</v>
      </c>
      <c r="O48" s="86" t="s">
        <v>36</v>
      </c>
      <c r="P48" s="87" t="s">
        <v>11</v>
      </c>
      <c r="Q48" s="87" t="s">
        <v>19</v>
      </c>
    </row>
    <row r="49" spans="1:26" s="81" customFormat="1" ht="72.75" customHeight="1" x14ac:dyDescent="0.25">
      <c r="A49" s="34">
        <v>1</v>
      </c>
      <c r="B49" s="147" t="s">
        <v>187</v>
      </c>
      <c r="C49" s="147" t="s">
        <v>187</v>
      </c>
      <c r="D49" s="83" t="s">
        <v>192</v>
      </c>
      <c r="E49" s="77" t="s">
        <v>193</v>
      </c>
      <c r="F49" s="78" t="s">
        <v>123</v>
      </c>
      <c r="G49" s="119"/>
      <c r="H49" s="79">
        <v>41089</v>
      </c>
      <c r="I49" s="79">
        <v>41273</v>
      </c>
      <c r="J49" s="79" t="s">
        <v>124</v>
      </c>
      <c r="K49" s="148">
        <v>6.0659999999999998</v>
      </c>
      <c r="L49" s="148">
        <v>0</v>
      </c>
      <c r="M49" s="149">
        <v>588</v>
      </c>
      <c r="N49" s="150"/>
      <c r="O49" s="18">
        <v>846720000</v>
      </c>
      <c r="P49" s="18">
        <v>2532</v>
      </c>
      <c r="Q49" s="120"/>
      <c r="R49" s="80"/>
      <c r="S49" s="80"/>
      <c r="T49" s="80"/>
      <c r="U49" s="80"/>
      <c r="V49" s="80"/>
      <c r="W49" s="80"/>
      <c r="X49" s="80"/>
      <c r="Y49" s="80"/>
      <c r="Z49" s="80"/>
    </row>
    <row r="50" spans="1:26" s="81" customFormat="1" ht="91.5" customHeight="1" x14ac:dyDescent="0.25">
      <c r="A50" s="34">
        <f>+A49+1</f>
        <v>2</v>
      </c>
      <c r="B50" s="147" t="s">
        <v>187</v>
      </c>
      <c r="C50" s="147" t="s">
        <v>187</v>
      </c>
      <c r="D50" s="83" t="s">
        <v>192</v>
      </c>
      <c r="E50" s="77" t="s">
        <v>194</v>
      </c>
      <c r="F50" s="78" t="s">
        <v>123</v>
      </c>
      <c r="G50" s="78"/>
      <c r="H50" s="79">
        <v>41254</v>
      </c>
      <c r="I50" s="79">
        <v>41912</v>
      </c>
      <c r="J50" s="79" t="s">
        <v>124</v>
      </c>
      <c r="K50" s="151">
        <v>21</v>
      </c>
      <c r="L50" s="151">
        <v>0.7</v>
      </c>
      <c r="M50" s="149">
        <v>637</v>
      </c>
      <c r="N50" s="150"/>
      <c r="O50" s="18">
        <v>3052403504</v>
      </c>
      <c r="P50" s="18">
        <v>2534</v>
      </c>
      <c r="Q50" s="120"/>
      <c r="R50" s="80"/>
      <c r="S50" s="80"/>
      <c r="T50" s="80"/>
      <c r="U50" s="80"/>
      <c r="V50" s="80"/>
      <c r="W50" s="80"/>
      <c r="X50" s="80"/>
      <c r="Y50" s="80"/>
      <c r="Z50" s="80"/>
    </row>
    <row r="51" spans="1:26" s="81" customFormat="1" x14ac:dyDescent="0.25">
      <c r="A51" s="34">
        <v>3</v>
      </c>
      <c r="B51" s="147"/>
      <c r="C51" s="147"/>
      <c r="D51" s="83"/>
      <c r="E51" s="77"/>
      <c r="F51" s="78"/>
      <c r="G51" s="78"/>
      <c r="H51" s="79"/>
      <c r="I51" s="79"/>
      <c r="J51" s="79"/>
      <c r="K51" s="149"/>
      <c r="L51" s="151"/>
      <c r="M51" s="149"/>
      <c r="N51" s="70"/>
      <c r="O51" s="18"/>
      <c r="P51" s="18"/>
      <c r="Q51" s="120"/>
      <c r="R51" s="80"/>
      <c r="S51" s="80"/>
      <c r="T51" s="80"/>
      <c r="U51" s="80"/>
      <c r="V51" s="80"/>
      <c r="W51" s="80"/>
      <c r="X51" s="80"/>
      <c r="Y51" s="80"/>
      <c r="Z51" s="80"/>
    </row>
    <row r="52" spans="1:26" s="81" customFormat="1" x14ac:dyDescent="0.25">
      <c r="A52" s="34">
        <f t="shared" ref="A52:A56" si="0">+A51+1</f>
        <v>4</v>
      </c>
      <c r="B52" s="82"/>
      <c r="C52" s="83"/>
      <c r="D52" s="82"/>
      <c r="E52" s="77"/>
      <c r="F52" s="78"/>
      <c r="G52" s="78"/>
      <c r="H52" s="78"/>
      <c r="I52" s="79"/>
      <c r="J52" s="79"/>
      <c r="K52" s="149"/>
      <c r="L52" s="151"/>
      <c r="M52" s="149"/>
      <c r="N52" s="70"/>
      <c r="O52" s="18"/>
      <c r="P52" s="18"/>
      <c r="Q52" s="120"/>
      <c r="R52" s="80"/>
      <c r="S52" s="80"/>
      <c r="T52" s="80"/>
      <c r="U52" s="80"/>
      <c r="V52" s="80"/>
      <c r="W52" s="80"/>
      <c r="X52" s="80"/>
      <c r="Y52" s="80"/>
      <c r="Z52" s="80"/>
    </row>
    <row r="53" spans="1:26" s="81" customFormat="1" x14ac:dyDescent="0.25">
      <c r="A53" s="34">
        <f t="shared" si="0"/>
        <v>5</v>
      </c>
      <c r="B53" s="82"/>
      <c r="C53" s="83"/>
      <c r="D53" s="82"/>
      <c r="E53" s="77"/>
      <c r="F53" s="78"/>
      <c r="G53" s="78"/>
      <c r="H53" s="78"/>
      <c r="I53" s="79"/>
      <c r="J53" s="79"/>
      <c r="K53" s="149"/>
      <c r="L53" s="149"/>
      <c r="M53" s="149"/>
      <c r="N53" s="70"/>
      <c r="O53" s="18"/>
      <c r="P53" s="18"/>
      <c r="Q53" s="120"/>
      <c r="R53" s="80"/>
      <c r="S53" s="80"/>
      <c r="T53" s="80"/>
      <c r="U53" s="80"/>
      <c r="V53" s="80"/>
      <c r="W53" s="80"/>
      <c r="X53" s="80"/>
      <c r="Y53" s="80"/>
      <c r="Z53" s="80"/>
    </row>
    <row r="54" spans="1:26" s="81" customFormat="1" x14ac:dyDescent="0.25">
      <c r="A54" s="34">
        <f t="shared" si="0"/>
        <v>6</v>
      </c>
      <c r="B54" s="82"/>
      <c r="C54" s="83"/>
      <c r="D54" s="82"/>
      <c r="E54" s="77"/>
      <c r="F54" s="78"/>
      <c r="G54" s="78"/>
      <c r="H54" s="78"/>
      <c r="I54" s="79"/>
      <c r="J54" s="79"/>
      <c r="K54" s="149"/>
      <c r="L54" s="149"/>
      <c r="M54" s="149"/>
      <c r="N54" s="70"/>
      <c r="O54" s="18"/>
      <c r="P54" s="18"/>
      <c r="Q54" s="120"/>
      <c r="R54" s="80"/>
      <c r="S54" s="80"/>
      <c r="T54" s="80"/>
      <c r="U54" s="80"/>
      <c r="V54" s="80"/>
      <c r="W54" s="80"/>
      <c r="X54" s="80"/>
      <c r="Y54" s="80"/>
      <c r="Z54" s="80"/>
    </row>
    <row r="55" spans="1:26" s="81" customFormat="1" x14ac:dyDescent="0.25">
      <c r="A55" s="34">
        <f t="shared" si="0"/>
        <v>7</v>
      </c>
      <c r="B55" s="82"/>
      <c r="C55" s="83"/>
      <c r="D55" s="82"/>
      <c r="E55" s="77"/>
      <c r="F55" s="78"/>
      <c r="G55" s="78"/>
      <c r="H55" s="78"/>
      <c r="I55" s="79"/>
      <c r="J55" s="79"/>
      <c r="K55" s="149"/>
      <c r="L55" s="149"/>
      <c r="M55" s="149"/>
      <c r="N55" s="70"/>
      <c r="O55" s="18"/>
      <c r="P55" s="18"/>
      <c r="Q55" s="120"/>
      <c r="R55" s="80"/>
      <c r="S55" s="80"/>
      <c r="T55" s="80"/>
      <c r="U55" s="80"/>
      <c r="V55" s="80"/>
      <c r="W55" s="80"/>
      <c r="X55" s="80"/>
      <c r="Y55" s="80"/>
      <c r="Z55" s="80"/>
    </row>
    <row r="56" spans="1:26" s="81" customFormat="1" x14ac:dyDescent="0.25">
      <c r="A56" s="34">
        <f t="shared" si="0"/>
        <v>8</v>
      </c>
      <c r="B56" s="82"/>
      <c r="C56" s="83"/>
      <c r="D56" s="82"/>
      <c r="E56" s="77"/>
      <c r="F56" s="78"/>
      <c r="G56" s="78"/>
      <c r="H56" s="78"/>
      <c r="I56" s="79"/>
      <c r="J56" s="79"/>
      <c r="K56" s="149"/>
      <c r="L56" s="149"/>
      <c r="M56" s="149"/>
      <c r="N56" s="70"/>
      <c r="O56" s="18"/>
      <c r="P56" s="18"/>
      <c r="Q56" s="120"/>
      <c r="R56" s="80"/>
      <c r="S56" s="80"/>
      <c r="T56" s="80"/>
      <c r="U56" s="80"/>
      <c r="V56" s="80"/>
      <c r="W56" s="80"/>
      <c r="X56" s="80"/>
      <c r="Y56" s="80"/>
      <c r="Z56" s="80"/>
    </row>
    <row r="57" spans="1:26" s="81" customFormat="1" x14ac:dyDescent="0.25">
      <c r="A57" s="34"/>
      <c r="B57" s="35" t="s">
        <v>16</v>
      </c>
      <c r="C57" s="83"/>
      <c r="D57" s="82"/>
      <c r="E57" s="77"/>
      <c r="F57" s="78"/>
      <c r="G57" s="78"/>
      <c r="H57" s="78"/>
      <c r="I57" s="79"/>
      <c r="J57" s="79"/>
      <c r="K57" s="84">
        <f t="shared" ref="K57" si="1">SUM(K49:K56)</f>
        <v>27.065999999999999</v>
      </c>
      <c r="L57" s="84">
        <f t="shared" ref="L57:N57" si="2">SUM(L49:L56)</f>
        <v>0.7</v>
      </c>
      <c r="M57" s="118">
        <f t="shared" si="2"/>
        <v>1225</v>
      </c>
      <c r="N57" s="84">
        <f t="shared" si="2"/>
        <v>0</v>
      </c>
      <c r="O57" s="18"/>
      <c r="P57" s="18"/>
      <c r="Q57" s="121"/>
    </row>
    <row r="58" spans="1:26" s="19" customFormat="1" x14ac:dyDescent="0.25">
      <c r="E58" s="20"/>
    </row>
    <row r="59" spans="1:26" s="19" customFormat="1" x14ac:dyDescent="0.25">
      <c r="B59" s="227" t="s">
        <v>28</v>
      </c>
      <c r="C59" s="227" t="s">
        <v>27</v>
      </c>
      <c r="D59" s="225" t="s">
        <v>34</v>
      </c>
      <c r="E59" s="225"/>
    </row>
    <row r="60" spans="1:26" s="19" customFormat="1" x14ac:dyDescent="0.25">
      <c r="B60" s="228"/>
      <c r="C60" s="228"/>
      <c r="D60" s="143" t="s">
        <v>23</v>
      </c>
      <c r="E60" s="41" t="s">
        <v>24</v>
      </c>
    </row>
    <row r="61" spans="1:26" s="19" customFormat="1" ht="30.6" customHeight="1" x14ac:dyDescent="0.25">
      <c r="B61" s="39" t="s">
        <v>21</v>
      </c>
      <c r="C61" s="40">
        <f>+K57</f>
        <v>27.065999999999999</v>
      </c>
      <c r="D61" s="37" t="s">
        <v>161</v>
      </c>
      <c r="E61" s="38"/>
      <c r="F61" s="21"/>
      <c r="G61" s="21"/>
      <c r="H61" s="21"/>
      <c r="I61" s="21"/>
      <c r="J61" s="21"/>
      <c r="K61" s="21"/>
      <c r="L61" s="21"/>
      <c r="M61" s="21"/>
    </row>
    <row r="62" spans="1:26" s="19" customFormat="1" ht="30" customHeight="1" x14ac:dyDescent="0.25">
      <c r="B62" s="39" t="s">
        <v>25</v>
      </c>
      <c r="C62" s="40" t="s">
        <v>195</v>
      </c>
      <c r="D62" s="37" t="s">
        <v>161</v>
      </c>
      <c r="E62" s="38"/>
    </row>
    <row r="63" spans="1:26" s="19" customFormat="1" x14ac:dyDescent="0.25">
      <c r="B63" s="22"/>
      <c r="C63" s="223"/>
      <c r="D63" s="223"/>
      <c r="E63" s="223"/>
      <c r="F63" s="223"/>
      <c r="G63" s="223"/>
      <c r="H63" s="223"/>
      <c r="I63" s="223"/>
      <c r="J63" s="223"/>
      <c r="K63" s="223"/>
      <c r="L63" s="223"/>
      <c r="M63" s="223"/>
      <c r="N63" s="223"/>
    </row>
    <row r="64" spans="1:26" ht="28.15" customHeight="1" thickBot="1" x14ac:dyDescent="0.3"/>
    <row r="65" spans="2:17" ht="27" thickBot="1" x14ac:dyDescent="0.3">
      <c r="B65" s="222" t="s">
        <v>93</v>
      </c>
      <c r="C65" s="222"/>
      <c r="D65" s="222"/>
      <c r="E65" s="222"/>
      <c r="F65" s="222"/>
      <c r="G65" s="222"/>
      <c r="H65" s="222"/>
      <c r="I65" s="222"/>
      <c r="J65" s="222"/>
      <c r="K65" s="222"/>
      <c r="L65" s="222"/>
      <c r="M65" s="222"/>
      <c r="N65" s="222"/>
    </row>
    <row r="68" spans="2:17" ht="109.5" customHeight="1" x14ac:dyDescent="0.25">
      <c r="B68" s="88" t="s">
        <v>136</v>
      </c>
      <c r="C68" s="45" t="s">
        <v>2</v>
      </c>
      <c r="D68" s="45" t="s">
        <v>95</v>
      </c>
      <c r="E68" s="45" t="s">
        <v>94</v>
      </c>
      <c r="F68" s="45" t="s">
        <v>96</v>
      </c>
      <c r="G68" s="45" t="s">
        <v>97</v>
      </c>
      <c r="H68" s="45" t="s">
        <v>98</v>
      </c>
      <c r="I68" s="45" t="s">
        <v>99</v>
      </c>
      <c r="J68" s="45" t="s">
        <v>100</v>
      </c>
      <c r="K68" s="45" t="s">
        <v>101</v>
      </c>
      <c r="L68" s="45" t="s">
        <v>102</v>
      </c>
      <c r="M68" s="64" t="s">
        <v>103</v>
      </c>
      <c r="N68" s="64" t="s">
        <v>104</v>
      </c>
      <c r="O68" s="201" t="s">
        <v>3</v>
      </c>
      <c r="P68" s="202"/>
      <c r="Q68" s="45" t="s">
        <v>18</v>
      </c>
    </row>
    <row r="69" spans="2:17" x14ac:dyDescent="0.25">
      <c r="B69" s="1" t="s">
        <v>196</v>
      </c>
      <c r="C69" s="1" t="s">
        <v>197</v>
      </c>
      <c r="D69" s="3" t="s">
        <v>198</v>
      </c>
      <c r="E69" s="3">
        <v>53</v>
      </c>
      <c r="F69" s="2"/>
      <c r="G69" s="2"/>
      <c r="H69" s="2"/>
      <c r="I69" s="65" t="s">
        <v>123</v>
      </c>
      <c r="J69" s="65"/>
      <c r="K69" s="89"/>
      <c r="L69" s="89"/>
      <c r="M69" s="89"/>
      <c r="N69" s="89"/>
      <c r="O69" s="203"/>
      <c r="P69" s="204"/>
      <c r="Q69" s="89" t="s">
        <v>123</v>
      </c>
    </row>
    <row r="70" spans="2:17" x14ac:dyDescent="0.25">
      <c r="B70" s="89" t="s">
        <v>199</v>
      </c>
      <c r="C70" s="1" t="s">
        <v>197</v>
      </c>
      <c r="D70" s="3" t="s">
        <v>198</v>
      </c>
      <c r="E70" s="38">
        <v>53</v>
      </c>
      <c r="F70" s="37"/>
      <c r="G70" s="37"/>
      <c r="H70" s="37"/>
      <c r="I70" s="38" t="s">
        <v>123</v>
      </c>
      <c r="J70" s="38"/>
      <c r="K70" s="89"/>
      <c r="L70" s="89"/>
      <c r="M70" s="89"/>
      <c r="N70" s="89"/>
      <c r="O70" s="216"/>
      <c r="P70" s="217"/>
      <c r="Q70" s="89" t="s">
        <v>123</v>
      </c>
    </row>
    <row r="71" spans="2:17" x14ac:dyDescent="0.25">
      <c r="B71" s="1" t="s">
        <v>200</v>
      </c>
      <c r="C71" s="1" t="s">
        <v>197</v>
      </c>
      <c r="D71" s="3" t="s">
        <v>201</v>
      </c>
      <c r="E71" s="3">
        <v>53</v>
      </c>
      <c r="F71" s="2"/>
      <c r="G71" s="2"/>
      <c r="H71" s="2"/>
      <c r="I71" s="65" t="s">
        <v>123</v>
      </c>
      <c r="J71" s="65"/>
      <c r="K71" s="89"/>
      <c r="L71" s="89"/>
      <c r="M71" s="89"/>
      <c r="N71" s="89"/>
      <c r="O71" s="203"/>
      <c r="P71" s="204"/>
      <c r="Q71" s="89" t="s">
        <v>123</v>
      </c>
    </row>
    <row r="72" spans="2:17" x14ac:dyDescent="0.25">
      <c r="B72" s="1" t="s">
        <v>202</v>
      </c>
      <c r="C72" s="1" t="s">
        <v>197</v>
      </c>
      <c r="D72" s="3" t="s">
        <v>203</v>
      </c>
      <c r="E72" s="3">
        <v>53</v>
      </c>
      <c r="F72" s="2"/>
      <c r="G72" s="2"/>
      <c r="H72" s="2"/>
      <c r="I72" s="65" t="s">
        <v>123</v>
      </c>
      <c r="J72" s="65"/>
      <c r="K72" s="89"/>
      <c r="L72" s="89"/>
      <c r="M72" s="89"/>
      <c r="N72" s="89"/>
      <c r="O72" s="203"/>
      <c r="P72" s="204"/>
      <c r="Q72" s="89" t="s">
        <v>123</v>
      </c>
    </row>
    <row r="73" spans="2:17" x14ac:dyDescent="0.25">
      <c r="B73" s="1" t="s">
        <v>204</v>
      </c>
      <c r="C73" s="1" t="s">
        <v>197</v>
      </c>
      <c r="D73" s="3" t="s">
        <v>203</v>
      </c>
      <c r="E73" s="3">
        <v>54</v>
      </c>
      <c r="F73" s="2"/>
      <c r="G73" s="2"/>
      <c r="H73" s="2"/>
      <c r="I73" s="65" t="s">
        <v>123</v>
      </c>
      <c r="J73" s="65"/>
      <c r="K73" s="89"/>
      <c r="L73" s="89"/>
      <c r="M73" s="89"/>
      <c r="N73" s="89"/>
      <c r="O73" s="203"/>
      <c r="P73" s="204"/>
      <c r="Q73" s="89" t="s">
        <v>123</v>
      </c>
    </row>
    <row r="74" spans="2:17" x14ac:dyDescent="0.25">
      <c r="B74" s="1" t="s">
        <v>205</v>
      </c>
      <c r="C74" s="1" t="s">
        <v>197</v>
      </c>
      <c r="D74" s="3" t="s">
        <v>203</v>
      </c>
      <c r="E74" s="3">
        <v>53</v>
      </c>
      <c r="F74" s="2"/>
      <c r="G74" s="2"/>
      <c r="H74" s="2"/>
      <c r="I74" s="65" t="s">
        <v>123</v>
      </c>
      <c r="J74" s="65"/>
      <c r="K74" s="89"/>
      <c r="L74" s="89"/>
      <c r="M74" s="89"/>
      <c r="N74" s="89"/>
      <c r="O74" s="203"/>
      <c r="P74" s="204"/>
      <c r="Q74" s="89" t="s">
        <v>123</v>
      </c>
    </row>
    <row r="75" spans="2:17" x14ac:dyDescent="0.25">
      <c r="B75" s="89"/>
      <c r="C75" s="1"/>
      <c r="D75" s="89"/>
      <c r="E75" s="89"/>
      <c r="F75" s="89"/>
      <c r="G75" s="89"/>
      <c r="H75" s="89"/>
      <c r="I75" s="89"/>
      <c r="J75" s="89"/>
      <c r="K75" s="89"/>
      <c r="L75" s="89"/>
      <c r="M75" s="89"/>
      <c r="N75" s="89"/>
      <c r="O75" s="203"/>
      <c r="P75" s="204"/>
      <c r="Q75" s="89"/>
    </row>
    <row r="76" spans="2:17" x14ac:dyDescent="0.25">
      <c r="B76" s="4" t="s">
        <v>1</v>
      </c>
    </row>
    <row r="77" spans="2:17" x14ac:dyDescent="0.25">
      <c r="B77" s="4" t="s">
        <v>37</v>
      </c>
    </row>
    <row r="78" spans="2:17" x14ac:dyDescent="0.25">
      <c r="B78" s="4" t="s">
        <v>60</v>
      </c>
    </row>
    <row r="80" spans="2:17" ht="15.75" thickBot="1" x14ac:dyDescent="0.3"/>
    <row r="81" spans="2:17" ht="27" thickBot="1" x14ac:dyDescent="0.3">
      <c r="B81" s="208" t="s">
        <v>38</v>
      </c>
      <c r="C81" s="209"/>
      <c r="D81" s="209"/>
      <c r="E81" s="209"/>
      <c r="F81" s="209"/>
      <c r="G81" s="209"/>
      <c r="H81" s="209"/>
      <c r="I81" s="209"/>
      <c r="J81" s="209"/>
      <c r="K81" s="209"/>
      <c r="L81" s="209"/>
      <c r="M81" s="209"/>
      <c r="N81" s="210"/>
    </row>
    <row r="86" spans="2:17" ht="76.5" customHeight="1" x14ac:dyDescent="0.25">
      <c r="B86" s="88" t="s">
        <v>0</v>
      </c>
      <c r="C86" s="88" t="s">
        <v>39</v>
      </c>
      <c r="D86" s="88" t="s">
        <v>40</v>
      </c>
      <c r="E86" s="88" t="s">
        <v>105</v>
      </c>
      <c r="F86" s="88" t="s">
        <v>107</v>
      </c>
      <c r="G86" s="88" t="s">
        <v>108</v>
      </c>
      <c r="H86" s="88" t="s">
        <v>109</v>
      </c>
      <c r="I86" s="88" t="s">
        <v>106</v>
      </c>
      <c r="J86" s="201" t="s">
        <v>110</v>
      </c>
      <c r="K86" s="205"/>
      <c r="L86" s="202"/>
      <c r="M86" s="88" t="s">
        <v>111</v>
      </c>
      <c r="N86" s="88" t="s">
        <v>41</v>
      </c>
      <c r="O86" s="88" t="s">
        <v>206</v>
      </c>
      <c r="P86" s="201" t="s">
        <v>3</v>
      </c>
      <c r="Q86" s="202"/>
    </row>
    <row r="87" spans="2:17" ht="180" x14ac:dyDescent="0.25">
      <c r="B87" s="89" t="s">
        <v>42</v>
      </c>
      <c r="C87" s="152" t="s">
        <v>207</v>
      </c>
      <c r="D87" s="89" t="s">
        <v>208</v>
      </c>
      <c r="E87" s="89">
        <v>25221764</v>
      </c>
      <c r="F87" s="153" t="s">
        <v>209</v>
      </c>
      <c r="G87" s="38" t="s">
        <v>210</v>
      </c>
      <c r="H87" s="154">
        <v>39794</v>
      </c>
      <c r="I87" s="38"/>
      <c r="J87" s="4" t="s">
        <v>211</v>
      </c>
      <c r="K87" s="153" t="s">
        <v>212</v>
      </c>
      <c r="L87" s="152" t="s">
        <v>213</v>
      </c>
      <c r="M87" s="37" t="s">
        <v>123</v>
      </c>
      <c r="N87" s="37" t="s">
        <v>123</v>
      </c>
      <c r="O87" s="37" t="s">
        <v>123</v>
      </c>
      <c r="P87" s="207"/>
      <c r="Q87" s="207"/>
    </row>
    <row r="88" spans="2:17" ht="90" x14ac:dyDescent="0.25">
      <c r="B88" s="89" t="s">
        <v>214</v>
      </c>
      <c r="C88" s="152" t="s">
        <v>207</v>
      </c>
      <c r="D88" s="89" t="s">
        <v>215</v>
      </c>
      <c r="E88" s="89">
        <v>42127165</v>
      </c>
      <c r="F88" s="38" t="s">
        <v>216</v>
      </c>
      <c r="G88" s="153" t="s">
        <v>217</v>
      </c>
      <c r="H88" s="154">
        <v>41627</v>
      </c>
      <c r="I88" s="38"/>
      <c r="J88" s="153" t="s">
        <v>218</v>
      </c>
      <c r="K88" s="153" t="s">
        <v>219</v>
      </c>
      <c r="L88" s="152" t="s">
        <v>220</v>
      </c>
      <c r="M88" s="37" t="s">
        <v>123</v>
      </c>
      <c r="N88" s="37" t="s">
        <v>123</v>
      </c>
      <c r="O88" s="37" t="s">
        <v>123</v>
      </c>
      <c r="P88" s="207"/>
      <c r="Q88" s="207"/>
    </row>
    <row r="89" spans="2:17" ht="85.5" customHeight="1" x14ac:dyDescent="0.25">
      <c r="B89" s="89" t="s">
        <v>214</v>
      </c>
      <c r="C89" s="152" t="s">
        <v>207</v>
      </c>
      <c r="D89" s="89" t="s">
        <v>221</v>
      </c>
      <c r="E89" s="89">
        <v>1060647486</v>
      </c>
      <c r="F89" s="153" t="s">
        <v>222</v>
      </c>
      <c r="G89" s="38" t="s">
        <v>223</v>
      </c>
      <c r="H89" s="154">
        <v>41166</v>
      </c>
      <c r="I89" s="38"/>
      <c r="J89" s="153" t="s">
        <v>224</v>
      </c>
      <c r="K89" s="153" t="s">
        <v>225</v>
      </c>
      <c r="L89" s="152" t="s">
        <v>226</v>
      </c>
      <c r="M89" s="37" t="s">
        <v>123</v>
      </c>
      <c r="N89" s="37" t="s">
        <v>123</v>
      </c>
      <c r="O89" s="37" t="s">
        <v>123</v>
      </c>
      <c r="P89" s="207"/>
      <c r="Q89" s="207"/>
    </row>
    <row r="91" spans="2:17" ht="15.75" thickBot="1" x14ac:dyDescent="0.3"/>
    <row r="92" spans="2:17" ht="27" thickBot="1" x14ac:dyDescent="0.3">
      <c r="B92" s="208" t="s">
        <v>44</v>
      </c>
      <c r="C92" s="209"/>
      <c r="D92" s="209"/>
      <c r="E92" s="209"/>
      <c r="F92" s="209"/>
      <c r="G92" s="209"/>
      <c r="H92" s="209"/>
      <c r="I92" s="209"/>
      <c r="J92" s="209"/>
      <c r="K92" s="209"/>
      <c r="L92" s="209"/>
      <c r="M92" s="209"/>
      <c r="N92" s="210"/>
    </row>
    <row r="95" spans="2:17" ht="46.15" customHeight="1" x14ac:dyDescent="0.25">
      <c r="B95" s="45" t="s">
        <v>33</v>
      </c>
      <c r="C95" s="45" t="s">
        <v>45</v>
      </c>
      <c r="D95" s="201" t="s">
        <v>3</v>
      </c>
      <c r="E95" s="202"/>
    </row>
    <row r="96" spans="2:17" ht="46.9" customHeight="1" x14ac:dyDescent="0.25">
      <c r="B96" s="46" t="s">
        <v>112</v>
      </c>
      <c r="C96" s="141" t="s">
        <v>123</v>
      </c>
      <c r="D96" s="206"/>
      <c r="E96" s="206"/>
    </row>
    <row r="99" spans="1:26" ht="26.25" x14ac:dyDescent="0.25">
      <c r="B99" s="211" t="s">
        <v>62</v>
      </c>
      <c r="C99" s="212"/>
      <c r="D99" s="212"/>
      <c r="E99" s="212"/>
      <c r="F99" s="212"/>
      <c r="G99" s="212"/>
      <c r="H99" s="212"/>
      <c r="I99" s="212"/>
      <c r="J99" s="212"/>
      <c r="K99" s="212"/>
      <c r="L99" s="212"/>
      <c r="M99" s="212"/>
      <c r="N99" s="212"/>
      <c r="O99" s="212"/>
      <c r="P99" s="212"/>
    </row>
    <row r="101" spans="1:26" ht="15.75" thickBot="1" x14ac:dyDescent="0.3"/>
    <row r="102" spans="1:26" ht="27" thickBot="1" x14ac:dyDescent="0.3">
      <c r="B102" s="208" t="s">
        <v>52</v>
      </c>
      <c r="C102" s="209"/>
      <c r="D102" s="209"/>
      <c r="E102" s="209"/>
      <c r="F102" s="209"/>
      <c r="G102" s="209"/>
      <c r="H102" s="209"/>
      <c r="I102" s="209"/>
      <c r="J102" s="209"/>
      <c r="K102" s="209"/>
      <c r="L102" s="209"/>
      <c r="M102" s="209"/>
      <c r="N102" s="210"/>
    </row>
    <row r="104" spans="1:26" ht="15.75" thickBot="1" x14ac:dyDescent="0.3">
      <c r="M104" s="43"/>
      <c r="N104" s="43"/>
    </row>
    <row r="105" spans="1:26" s="75" customFormat="1" ht="109.5" customHeight="1" x14ac:dyDescent="0.25">
      <c r="B105" s="86" t="s">
        <v>132</v>
      </c>
      <c r="C105" s="86" t="s">
        <v>133</v>
      </c>
      <c r="D105" s="86" t="s">
        <v>134</v>
      </c>
      <c r="E105" s="86" t="s">
        <v>43</v>
      </c>
      <c r="F105" s="86" t="s">
        <v>22</v>
      </c>
      <c r="G105" s="86" t="s">
        <v>92</v>
      </c>
      <c r="H105" s="86" t="s">
        <v>17</v>
      </c>
      <c r="I105" s="86" t="s">
        <v>10</v>
      </c>
      <c r="J105" s="86" t="s">
        <v>31</v>
      </c>
      <c r="K105" s="86" t="s">
        <v>59</v>
      </c>
      <c r="L105" s="86" t="s">
        <v>20</v>
      </c>
      <c r="M105" s="71" t="s">
        <v>26</v>
      </c>
      <c r="N105" s="86" t="s">
        <v>135</v>
      </c>
      <c r="O105" s="86" t="s">
        <v>36</v>
      </c>
      <c r="P105" s="87" t="s">
        <v>11</v>
      </c>
      <c r="Q105" s="87" t="s">
        <v>19</v>
      </c>
    </row>
    <row r="106" spans="1:26" s="81" customFormat="1" ht="85.5" x14ac:dyDescent="0.25">
      <c r="A106" s="34">
        <v>1</v>
      </c>
      <c r="B106" s="147" t="s">
        <v>187</v>
      </c>
      <c r="C106" s="147" t="s">
        <v>187</v>
      </c>
      <c r="D106" s="83" t="s">
        <v>192</v>
      </c>
      <c r="E106" s="77" t="s">
        <v>227</v>
      </c>
      <c r="F106" s="78" t="s">
        <v>123</v>
      </c>
      <c r="G106" s="119"/>
      <c r="H106" s="85">
        <v>40198</v>
      </c>
      <c r="I106" s="79">
        <v>40543</v>
      </c>
      <c r="J106" s="79" t="s">
        <v>124</v>
      </c>
      <c r="K106" s="151">
        <v>11.4</v>
      </c>
      <c r="L106" s="151">
        <v>0</v>
      </c>
      <c r="M106" s="70">
        <v>1644</v>
      </c>
      <c r="N106" s="70"/>
      <c r="O106" s="18">
        <v>1036308534</v>
      </c>
      <c r="P106" s="18">
        <v>2630</v>
      </c>
      <c r="Q106" s="120"/>
      <c r="R106" s="80"/>
      <c r="S106" s="80"/>
      <c r="T106" s="80"/>
      <c r="U106" s="80"/>
      <c r="V106" s="80"/>
      <c r="W106" s="80"/>
      <c r="X106" s="80"/>
      <c r="Y106" s="80"/>
      <c r="Z106" s="80"/>
    </row>
    <row r="107" spans="1:26" s="81" customFormat="1" ht="85.5" x14ac:dyDescent="0.25">
      <c r="A107" s="34">
        <f>+A106+1</f>
        <v>2</v>
      </c>
      <c r="B107" s="147" t="s">
        <v>187</v>
      </c>
      <c r="C107" s="147" t="s">
        <v>187</v>
      </c>
      <c r="D107" s="83" t="s">
        <v>192</v>
      </c>
      <c r="E107" s="77" t="s">
        <v>228</v>
      </c>
      <c r="F107" s="78" t="s">
        <v>123</v>
      </c>
      <c r="G107" s="78"/>
      <c r="H107" s="85">
        <v>41659</v>
      </c>
      <c r="I107" s="79">
        <v>41912</v>
      </c>
      <c r="J107" s="79" t="s">
        <v>124</v>
      </c>
      <c r="K107" s="151">
        <v>8.4</v>
      </c>
      <c r="L107" s="151">
        <v>0</v>
      </c>
      <c r="M107" s="70">
        <v>300</v>
      </c>
      <c r="N107" s="70"/>
      <c r="O107" s="18">
        <v>1445681732</v>
      </c>
      <c r="P107" s="18">
        <v>2623</v>
      </c>
      <c r="Q107" s="120"/>
      <c r="R107" s="80"/>
      <c r="S107" s="80"/>
      <c r="T107" s="80"/>
      <c r="U107" s="80"/>
      <c r="V107" s="80"/>
      <c r="W107" s="80"/>
      <c r="X107" s="80"/>
      <c r="Y107" s="80"/>
      <c r="Z107" s="80"/>
    </row>
    <row r="108" spans="1:26" s="81" customFormat="1" x14ac:dyDescent="0.25">
      <c r="A108" s="34">
        <f t="shared" ref="A108:A113" si="3">+A107+1</f>
        <v>3</v>
      </c>
      <c r="B108" s="82"/>
      <c r="C108" s="83"/>
      <c r="D108" s="82"/>
      <c r="E108" s="77"/>
      <c r="F108" s="78"/>
      <c r="G108" s="78"/>
      <c r="H108" s="78"/>
      <c r="I108" s="79"/>
      <c r="J108" s="79"/>
      <c r="K108" s="79"/>
      <c r="L108" s="79"/>
      <c r="M108" s="70"/>
      <c r="N108" s="70"/>
      <c r="O108" s="18"/>
      <c r="P108" s="18"/>
      <c r="Q108" s="120"/>
      <c r="R108" s="80"/>
      <c r="S108" s="80"/>
      <c r="T108" s="80"/>
      <c r="U108" s="80"/>
      <c r="V108" s="80"/>
      <c r="W108" s="80"/>
      <c r="X108" s="80"/>
      <c r="Y108" s="80"/>
      <c r="Z108" s="80"/>
    </row>
    <row r="109" spans="1:26" s="81" customFormat="1" x14ac:dyDescent="0.25">
      <c r="A109" s="34">
        <f t="shared" si="3"/>
        <v>4</v>
      </c>
      <c r="B109" s="82"/>
      <c r="C109" s="83"/>
      <c r="D109" s="82"/>
      <c r="E109" s="77"/>
      <c r="F109" s="78"/>
      <c r="G109" s="78"/>
      <c r="H109" s="78"/>
      <c r="I109" s="79"/>
      <c r="J109" s="79"/>
      <c r="K109" s="79"/>
      <c r="L109" s="79"/>
      <c r="M109" s="70"/>
      <c r="N109" s="70"/>
      <c r="O109" s="18"/>
      <c r="P109" s="18"/>
      <c r="Q109" s="120"/>
      <c r="R109" s="80"/>
      <c r="S109" s="80"/>
      <c r="T109" s="80"/>
      <c r="U109" s="80"/>
      <c r="V109" s="80"/>
      <c r="W109" s="80"/>
      <c r="X109" s="80"/>
      <c r="Y109" s="80"/>
      <c r="Z109" s="80"/>
    </row>
    <row r="110" spans="1:26" s="81" customFormat="1" x14ac:dyDescent="0.25">
      <c r="A110" s="34">
        <f t="shared" si="3"/>
        <v>5</v>
      </c>
      <c r="B110" s="82"/>
      <c r="C110" s="83"/>
      <c r="D110" s="82"/>
      <c r="E110" s="77"/>
      <c r="F110" s="78"/>
      <c r="G110" s="78"/>
      <c r="H110" s="78"/>
      <c r="I110" s="79"/>
      <c r="J110" s="79"/>
      <c r="K110" s="79"/>
      <c r="L110" s="79"/>
      <c r="M110" s="70"/>
      <c r="N110" s="70"/>
      <c r="O110" s="18"/>
      <c r="P110" s="18"/>
      <c r="Q110" s="120"/>
      <c r="R110" s="80"/>
      <c r="S110" s="80"/>
      <c r="T110" s="80"/>
      <c r="U110" s="80"/>
      <c r="V110" s="80"/>
      <c r="W110" s="80"/>
      <c r="X110" s="80"/>
      <c r="Y110" s="80"/>
      <c r="Z110" s="80"/>
    </row>
    <row r="111" spans="1:26" s="81" customFormat="1" x14ac:dyDescent="0.25">
      <c r="A111" s="34">
        <f t="shared" si="3"/>
        <v>6</v>
      </c>
      <c r="B111" s="82"/>
      <c r="C111" s="83"/>
      <c r="D111" s="82"/>
      <c r="E111" s="77"/>
      <c r="F111" s="78"/>
      <c r="G111" s="78"/>
      <c r="H111" s="78"/>
      <c r="I111" s="79"/>
      <c r="J111" s="79"/>
      <c r="K111" s="79"/>
      <c r="L111" s="79"/>
      <c r="M111" s="70"/>
      <c r="N111" s="70"/>
      <c r="O111" s="18"/>
      <c r="P111" s="18"/>
      <c r="Q111" s="120"/>
      <c r="R111" s="80"/>
      <c r="S111" s="80"/>
      <c r="T111" s="80"/>
      <c r="U111" s="80"/>
      <c r="V111" s="80"/>
      <c r="W111" s="80"/>
      <c r="X111" s="80"/>
      <c r="Y111" s="80"/>
      <c r="Z111" s="80"/>
    </row>
    <row r="112" spans="1:26" s="81" customFormat="1" x14ac:dyDescent="0.25">
      <c r="A112" s="34">
        <f t="shared" si="3"/>
        <v>7</v>
      </c>
      <c r="B112" s="82"/>
      <c r="C112" s="83"/>
      <c r="D112" s="82"/>
      <c r="E112" s="77"/>
      <c r="F112" s="78"/>
      <c r="G112" s="78"/>
      <c r="H112" s="78"/>
      <c r="I112" s="79"/>
      <c r="J112" s="79"/>
      <c r="K112" s="79"/>
      <c r="L112" s="79"/>
      <c r="M112" s="70"/>
      <c r="N112" s="70"/>
      <c r="O112" s="18"/>
      <c r="P112" s="18"/>
      <c r="Q112" s="120"/>
      <c r="R112" s="80"/>
      <c r="S112" s="80"/>
      <c r="T112" s="80"/>
      <c r="U112" s="80"/>
      <c r="V112" s="80"/>
      <c r="W112" s="80"/>
      <c r="X112" s="80"/>
      <c r="Y112" s="80"/>
      <c r="Z112" s="80"/>
    </row>
    <row r="113" spans="1:26" s="81" customFormat="1" x14ac:dyDescent="0.25">
      <c r="A113" s="34">
        <f t="shared" si="3"/>
        <v>8</v>
      </c>
      <c r="B113" s="82"/>
      <c r="C113" s="83"/>
      <c r="D113" s="82"/>
      <c r="E113" s="77"/>
      <c r="F113" s="78"/>
      <c r="G113" s="78"/>
      <c r="H113" s="78"/>
      <c r="I113" s="79"/>
      <c r="J113" s="79"/>
      <c r="K113" s="79"/>
      <c r="L113" s="79"/>
      <c r="M113" s="70"/>
      <c r="N113" s="70"/>
      <c r="O113" s="18"/>
      <c r="P113" s="18"/>
      <c r="Q113" s="120"/>
      <c r="R113" s="80"/>
      <c r="S113" s="80"/>
      <c r="T113" s="80"/>
      <c r="U113" s="80"/>
      <c r="V113" s="80"/>
      <c r="W113" s="80"/>
      <c r="X113" s="80"/>
      <c r="Y113" s="80"/>
      <c r="Z113" s="80"/>
    </row>
    <row r="114" spans="1:26" s="81" customFormat="1" x14ac:dyDescent="0.25">
      <c r="A114" s="34"/>
      <c r="B114" s="35" t="s">
        <v>16</v>
      </c>
      <c r="C114" s="83"/>
      <c r="D114" s="82"/>
      <c r="E114" s="77"/>
      <c r="F114" s="78"/>
      <c r="G114" s="78"/>
      <c r="H114" s="78"/>
      <c r="I114" s="79"/>
      <c r="J114" s="79"/>
      <c r="K114" s="84">
        <f t="shared" ref="K114:N114" si="4">SUM(K106:K113)</f>
        <v>19.8</v>
      </c>
      <c r="L114" s="84">
        <f t="shared" si="4"/>
        <v>0</v>
      </c>
      <c r="M114" s="118">
        <f t="shared" si="4"/>
        <v>1944</v>
      </c>
      <c r="N114" s="84">
        <f t="shared" si="4"/>
        <v>0</v>
      </c>
      <c r="O114" s="18"/>
      <c r="P114" s="18"/>
      <c r="Q114" s="121"/>
    </row>
    <row r="115" spans="1:26" x14ac:dyDescent="0.25">
      <c r="B115" s="19"/>
      <c r="C115" s="19"/>
      <c r="D115" s="19"/>
      <c r="E115" s="20"/>
      <c r="F115" s="19"/>
      <c r="G115" s="19"/>
      <c r="H115" s="19"/>
      <c r="I115" s="19"/>
      <c r="J115" s="19"/>
      <c r="K115" s="19"/>
      <c r="L115" s="19"/>
      <c r="M115" s="19"/>
      <c r="N115" s="19"/>
      <c r="O115" s="19"/>
      <c r="P115" s="19"/>
    </row>
    <row r="116" spans="1:26" ht="18.75" x14ac:dyDescent="0.25">
      <c r="B116" s="39" t="s">
        <v>32</v>
      </c>
      <c r="C116" s="49">
        <f>+K114</f>
        <v>19.8</v>
      </c>
      <c r="H116" s="21"/>
      <c r="I116" s="21"/>
      <c r="J116" s="21"/>
      <c r="K116" s="21"/>
      <c r="L116" s="21"/>
      <c r="M116" s="21"/>
      <c r="N116" s="19"/>
      <c r="O116" s="19"/>
      <c r="P116" s="19"/>
    </row>
    <row r="118" spans="1:26" ht="15.75" thickBot="1" x14ac:dyDescent="0.3"/>
    <row r="119" spans="1:26" ht="37.15" customHeight="1" thickBot="1" x14ac:dyDescent="0.3">
      <c r="B119" s="51" t="s">
        <v>47</v>
      </c>
      <c r="C119" s="52" t="s">
        <v>48</v>
      </c>
      <c r="D119" s="51" t="s">
        <v>49</v>
      </c>
      <c r="E119" s="52" t="s">
        <v>53</v>
      </c>
    </row>
    <row r="120" spans="1:26" ht="41.45" customHeight="1" x14ac:dyDescent="0.25">
      <c r="B120" s="44" t="s">
        <v>113</v>
      </c>
      <c r="C120" s="47">
        <v>20</v>
      </c>
      <c r="D120" s="47">
        <v>0</v>
      </c>
      <c r="E120" s="213">
        <f>+D120+D121+D122</f>
        <v>40</v>
      </c>
    </row>
    <row r="121" spans="1:26" x14ac:dyDescent="0.25">
      <c r="B121" s="44" t="s">
        <v>114</v>
      </c>
      <c r="C121" s="37">
        <v>30</v>
      </c>
      <c r="D121" s="141">
        <v>0</v>
      </c>
      <c r="E121" s="214"/>
    </row>
    <row r="122" spans="1:26" ht="15.75" thickBot="1" x14ac:dyDescent="0.3">
      <c r="B122" s="44" t="s">
        <v>115</v>
      </c>
      <c r="C122" s="48">
        <v>40</v>
      </c>
      <c r="D122" s="48">
        <v>40</v>
      </c>
      <c r="E122" s="215"/>
    </row>
    <row r="124" spans="1:26" ht="15.75" thickBot="1" x14ac:dyDescent="0.3"/>
    <row r="125" spans="1:26" ht="27" thickBot="1" x14ac:dyDescent="0.3">
      <c r="B125" s="208" t="s">
        <v>50</v>
      </c>
      <c r="C125" s="209"/>
      <c r="D125" s="209"/>
      <c r="E125" s="209"/>
      <c r="F125" s="209"/>
      <c r="G125" s="209"/>
      <c r="H125" s="209"/>
      <c r="I125" s="209"/>
      <c r="J125" s="209"/>
      <c r="K125" s="209"/>
      <c r="L125" s="209"/>
      <c r="M125" s="209"/>
      <c r="N125" s="210"/>
    </row>
    <row r="127" spans="1:26" ht="76.5" customHeight="1" x14ac:dyDescent="0.25">
      <c r="B127" s="88" t="s">
        <v>0</v>
      </c>
      <c r="C127" s="88" t="s">
        <v>39</v>
      </c>
      <c r="D127" s="88" t="s">
        <v>40</v>
      </c>
      <c r="E127" s="88" t="s">
        <v>105</v>
      </c>
      <c r="F127" s="88" t="s">
        <v>107</v>
      </c>
      <c r="G127" s="88" t="s">
        <v>108</v>
      </c>
      <c r="H127" s="88" t="s">
        <v>109</v>
      </c>
      <c r="I127" s="88" t="s">
        <v>106</v>
      </c>
      <c r="J127" s="201" t="s">
        <v>110</v>
      </c>
      <c r="K127" s="205"/>
      <c r="L127" s="202"/>
      <c r="M127" s="88" t="s">
        <v>111</v>
      </c>
      <c r="N127" s="88" t="s">
        <v>41</v>
      </c>
      <c r="O127" s="88" t="s">
        <v>229</v>
      </c>
      <c r="P127" s="201" t="s">
        <v>3</v>
      </c>
      <c r="Q127" s="202"/>
    </row>
    <row r="128" spans="1:26" ht="94.5" customHeight="1" x14ac:dyDescent="0.25">
      <c r="B128" s="46" t="s">
        <v>230</v>
      </c>
      <c r="C128" s="50" t="s">
        <v>231</v>
      </c>
      <c r="D128" s="74" t="s">
        <v>232</v>
      </c>
      <c r="E128" s="155">
        <v>30305520</v>
      </c>
      <c r="F128" s="50" t="s">
        <v>233</v>
      </c>
      <c r="G128" s="46" t="s">
        <v>234</v>
      </c>
      <c r="H128" s="156"/>
      <c r="I128" s="38"/>
      <c r="J128" s="50" t="s">
        <v>211</v>
      </c>
      <c r="K128" s="152" t="s">
        <v>235</v>
      </c>
      <c r="L128" s="152" t="s">
        <v>236</v>
      </c>
      <c r="M128" s="141" t="s">
        <v>123</v>
      </c>
      <c r="N128" s="141" t="s">
        <v>123</v>
      </c>
      <c r="O128" s="141" t="s">
        <v>123</v>
      </c>
      <c r="P128" s="206"/>
      <c r="Q128" s="206"/>
    </row>
    <row r="129" spans="2:18" ht="144.75" customHeight="1" x14ac:dyDescent="0.25">
      <c r="B129" s="46" t="s">
        <v>119</v>
      </c>
      <c r="C129" s="50" t="s">
        <v>231</v>
      </c>
      <c r="D129" s="74" t="s">
        <v>237</v>
      </c>
      <c r="E129" s="155">
        <v>30337536</v>
      </c>
      <c r="F129" s="89" t="s">
        <v>238</v>
      </c>
      <c r="G129" s="89" t="s">
        <v>239</v>
      </c>
      <c r="H129" s="156">
        <v>38156</v>
      </c>
      <c r="I129" s="38"/>
      <c r="J129" s="89" t="s">
        <v>211</v>
      </c>
      <c r="K129" s="153" t="s">
        <v>240</v>
      </c>
      <c r="L129" s="38" t="s">
        <v>236</v>
      </c>
      <c r="M129" s="141" t="s">
        <v>123</v>
      </c>
      <c r="N129" s="141" t="s">
        <v>123</v>
      </c>
      <c r="O129" s="141" t="s">
        <v>123</v>
      </c>
      <c r="P129" s="203"/>
      <c r="Q129" s="204"/>
    </row>
    <row r="130" spans="2:18" ht="60.75" customHeight="1" x14ac:dyDescent="0.25">
      <c r="B130" s="157" t="s">
        <v>120</v>
      </c>
      <c r="C130" s="158" t="s">
        <v>241</v>
      </c>
      <c r="D130" s="161" t="s">
        <v>242</v>
      </c>
      <c r="E130" s="161">
        <v>36758460</v>
      </c>
      <c r="F130" s="157" t="s">
        <v>243</v>
      </c>
      <c r="G130" s="158" t="s">
        <v>244</v>
      </c>
      <c r="H130" s="159">
        <v>41758</v>
      </c>
      <c r="I130" s="158"/>
      <c r="J130" s="157" t="s">
        <v>245</v>
      </c>
      <c r="K130" s="162" t="s">
        <v>246</v>
      </c>
      <c r="L130" s="160" t="s">
        <v>247</v>
      </c>
      <c r="M130" s="158" t="s">
        <v>123</v>
      </c>
      <c r="N130" s="158" t="s">
        <v>123</v>
      </c>
      <c r="O130" s="158" t="s">
        <v>123</v>
      </c>
      <c r="P130" s="194"/>
      <c r="Q130" s="194"/>
      <c r="R130" s="46"/>
    </row>
    <row r="133" spans="2:18" ht="15.75" thickBot="1" x14ac:dyDescent="0.3"/>
    <row r="134" spans="2:18" ht="54" customHeight="1" x14ac:dyDescent="0.25">
      <c r="B134" s="91" t="s">
        <v>33</v>
      </c>
      <c r="C134" s="91" t="s">
        <v>47</v>
      </c>
      <c r="D134" s="88" t="s">
        <v>48</v>
      </c>
      <c r="E134" s="91" t="s">
        <v>49</v>
      </c>
      <c r="F134" s="52" t="s">
        <v>54</v>
      </c>
      <c r="G134" s="62"/>
    </row>
    <row r="135" spans="2:18" ht="120.75" customHeight="1" x14ac:dyDescent="0.25">
      <c r="B135" s="195" t="s">
        <v>51</v>
      </c>
      <c r="C135" s="144" t="s">
        <v>116</v>
      </c>
      <c r="D135" s="141">
        <v>25</v>
      </c>
      <c r="E135" s="141">
        <v>25</v>
      </c>
      <c r="F135" s="196">
        <f>+E135+E136+E137</f>
        <v>60</v>
      </c>
      <c r="G135" s="63"/>
    </row>
    <row r="136" spans="2:18" ht="106.5" customHeight="1" x14ac:dyDescent="0.25">
      <c r="B136" s="195"/>
      <c r="C136" s="144" t="s">
        <v>117</v>
      </c>
      <c r="D136" s="50">
        <v>25</v>
      </c>
      <c r="E136" s="141">
        <v>25</v>
      </c>
      <c r="F136" s="197"/>
      <c r="G136" s="63"/>
    </row>
    <row r="137" spans="2:18" ht="81" customHeight="1" x14ac:dyDescent="0.25">
      <c r="B137" s="195"/>
      <c r="C137" s="144" t="s">
        <v>118</v>
      </c>
      <c r="D137" s="141">
        <v>10</v>
      </c>
      <c r="E137" s="141">
        <v>10</v>
      </c>
      <c r="F137" s="198"/>
      <c r="G137" s="63"/>
    </row>
    <row r="138" spans="2:18" x14ac:dyDescent="0.25">
      <c r="C138" s="72"/>
    </row>
    <row r="141" spans="2:18" x14ac:dyDescent="0.25">
      <c r="B141" s="90" t="s">
        <v>55</v>
      </c>
    </row>
    <row r="144" spans="2:18" x14ac:dyDescent="0.25">
      <c r="B144" s="92" t="s">
        <v>33</v>
      </c>
      <c r="C144" s="92" t="s">
        <v>56</v>
      </c>
      <c r="D144" s="91" t="s">
        <v>49</v>
      </c>
      <c r="E144" s="91" t="s">
        <v>16</v>
      </c>
    </row>
    <row r="145" spans="2:5" ht="28.5" x14ac:dyDescent="0.25">
      <c r="B145" s="73" t="s">
        <v>57</v>
      </c>
      <c r="C145" s="74">
        <v>40</v>
      </c>
      <c r="D145" s="141">
        <f>+E120</f>
        <v>40</v>
      </c>
      <c r="E145" s="199">
        <f>+D145+D146</f>
        <v>100</v>
      </c>
    </row>
    <row r="146" spans="2:5" ht="42.75" x14ac:dyDescent="0.25">
      <c r="B146" s="73" t="s">
        <v>58</v>
      </c>
      <c r="C146" s="74">
        <v>60</v>
      </c>
      <c r="D146" s="141">
        <f>+F135</f>
        <v>60</v>
      </c>
      <c r="E146" s="200"/>
    </row>
  </sheetData>
  <sheetProtection algorithmName="SHA-512" hashValue="gXjnUV8bDd4EN3HFxso4IjZee8qAlvNF+UCX6pNxg/SXLHCL1gL+QMECczlSNdHy5Mkd4+/7mgPH4L/S5XHwRg==" saltValue="SiFVaB1gC1jNHSB65TMUDA==" spinCount="100000" sheet="1" objects="1" scenarios="1"/>
  <mergeCells count="45">
    <mergeCell ref="O69:P69"/>
    <mergeCell ref="B2:P2"/>
    <mergeCell ref="D95:E95"/>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D96:E96"/>
    <mergeCell ref="B99:P99"/>
    <mergeCell ref="B102:N102"/>
    <mergeCell ref="E120:E122"/>
    <mergeCell ref="B125:N125"/>
    <mergeCell ref="J86:L86"/>
    <mergeCell ref="P87:Q87"/>
    <mergeCell ref="P88:Q88"/>
    <mergeCell ref="P89:Q89"/>
    <mergeCell ref="B92:N92"/>
    <mergeCell ref="P130:Q130"/>
    <mergeCell ref="B135:B137"/>
    <mergeCell ref="F135:F137"/>
    <mergeCell ref="E145:E146"/>
    <mergeCell ref="P127:Q127"/>
    <mergeCell ref="P129:Q129"/>
    <mergeCell ref="J127:L127"/>
    <mergeCell ref="P128:Q128"/>
  </mergeCells>
  <dataValidations count="2">
    <dataValidation type="decimal" allowBlank="1" showInputMessage="1" showErrorMessage="1" sqref="WVH982874 WLL982874 C65370 IV65370 SR65370 ACN65370 AMJ65370 AWF65370 BGB65370 BPX65370 BZT65370 CJP65370 CTL65370 DDH65370 DND65370 DWZ65370 EGV65370 EQR65370 FAN65370 FKJ65370 FUF65370 GEB65370 GNX65370 GXT65370 HHP65370 HRL65370 IBH65370 ILD65370 IUZ65370 JEV65370 JOR65370 JYN65370 KIJ65370 KSF65370 LCB65370 LLX65370 LVT65370 MFP65370 MPL65370 MZH65370 NJD65370 NSZ65370 OCV65370 OMR65370 OWN65370 PGJ65370 PQF65370 QAB65370 QJX65370 QTT65370 RDP65370 RNL65370 RXH65370 SHD65370 SQZ65370 TAV65370 TKR65370 TUN65370 UEJ65370 UOF65370 UYB65370 VHX65370 VRT65370 WBP65370 WLL65370 WVH65370 C130906 IV130906 SR130906 ACN130906 AMJ130906 AWF130906 BGB130906 BPX130906 BZT130906 CJP130906 CTL130906 DDH130906 DND130906 DWZ130906 EGV130906 EQR130906 FAN130906 FKJ130906 FUF130906 GEB130906 GNX130906 GXT130906 HHP130906 HRL130906 IBH130906 ILD130906 IUZ130906 JEV130906 JOR130906 JYN130906 KIJ130906 KSF130906 LCB130906 LLX130906 LVT130906 MFP130906 MPL130906 MZH130906 NJD130906 NSZ130906 OCV130906 OMR130906 OWN130906 PGJ130906 PQF130906 QAB130906 QJX130906 QTT130906 RDP130906 RNL130906 RXH130906 SHD130906 SQZ130906 TAV130906 TKR130906 TUN130906 UEJ130906 UOF130906 UYB130906 VHX130906 VRT130906 WBP130906 WLL130906 WVH130906 C196442 IV196442 SR196442 ACN196442 AMJ196442 AWF196442 BGB196442 BPX196442 BZT196442 CJP196442 CTL196442 DDH196442 DND196442 DWZ196442 EGV196442 EQR196442 FAN196442 FKJ196442 FUF196442 GEB196442 GNX196442 GXT196442 HHP196442 HRL196442 IBH196442 ILD196442 IUZ196442 JEV196442 JOR196442 JYN196442 KIJ196442 KSF196442 LCB196442 LLX196442 LVT196442 MFP196442 MPL196442 MZH196442 NJD196442 NSZ196442 OCV196442 OMR196442 OWN196442 PGJ196442 PQF196442 QAB196442 QJX196442 QTT196442 RDP196442 RNL196442 RXH196442 SHD196442 SQZ196442 TAV196442 TKR196442 TUN196442 UEJ196442 UOF196442 UYB196442 VHX196442 VRT196442 WBP196442 WLL196442 WVH196442 C261978 IV261978 SR261978 ACN261978 AMJ261978 AWF261978 BGB261978 BPX261978 BZT261978 CJP261978 CTL261978 DDH261978 DND261978 DWZ261978 EGV261978 EQR261978 FAN261978 FKJ261978 FUF261978 GEB261978 GNX261978 GXT261978 HHP261978 HRL261978 IBH261978 ILD261978 IUZ261978 JEV261978 JOR261978 JYN261978 KIJ261978 KSF261978 LCB261978 LLX261978 LVT261978 MFP261978 MPL261978 MZH261978 NJD261978 NSZ261978 OCV261978 OMR261978 OWN261978 PGJ261978 PQF261978 QAB261978 QJX261978 QTT261978 RDP261978 RNL261978 RXH261978 SHD261978 SQZ261978 TAV261978 TKR261978 TUN261978 UEJ261978 UOF261978 UYB261978 VHX261978 VRT261978 WBP261978 WLL261978 WVH261978 C327514 IV327514 SR327514 ACN327514 AMJ327514 AWF327514 BGB327514 BPX327514 BZT327514 CJP327514 CTL327514 DDH327514 DND327514 DWZ327514 EGV327514 EQR327514 FAN327514 FKJ327514 FUF327514 GEB327514 GNX327514 GXT327514 HHP327514 HRL327514 IBH327514 ILD327514 IUZ327514 JEV327514 JOR327514 JYN327514 KIJ327514 KSF327514 LCB327514 LLX327514 LVT327514 MFP327514 MPL327514 MZH327514 NJD327514 NSZ327514 OCV327514 OMR327514 OWN327514 PGJ327514 PQF327514 QAB327514 QJX327514 QTT327514 RDP327514 RNL327514 RXH327514 SHD327514 SQZ327514 TAV327514 TKR327514 TUN327514 UEJ327514 UOF327514 UYB327514 VHX327514 VRT327514 WBP327514 WLL327514 WVH327514 C393050 IV393050 SR393050 ACN393050 AMJ393050 AWF393050 BGB393050 BPX393050 BZT393050 CJP393050 CTL393050 DDH393050 DND393050 DWZ393050 EGV393050 EQR393050 FAN393050 FKJ393050 FUF393050 GEB393050 GNX393050 GXT393050 HHP393050 HRL393050 IBH393050 ILD393050 IUZ393050 JEV393050 JOR393050 JYN393050 KIJ393050 KSF393050 LCB393050 LLX393050 LVT393050 MFP393050 MPL393050 MZH393050 NJD393050 NSZ393050 OCV393050 OMR393050 OWN393050 PGJ393050 PQF393050 QAB393050 QJX393050 QTT393050 RDP393050 RNL393050 RXH393050 SHD393050 SQZ393050 TAV393050 TKR393050 TUN393050 UEJ393050 UOF393050 UYB393050 VHX393050 VRT393050 WBP393050 WLL393050 WVH393050 C458586 IV458586 SR458586 ACN458586 AMJ458586 AWF458586 BGB458586 BPX458586 BZT458586 CJP458586 CTL458586 DDH458586 DND458586 DWZ458586 EGV458586 EQR458586 FAN458586 FKJ458586 FUF458586 GEB458586 GNX458586 GXT458586 HHP458586 HRL458586 IBH458586 ILD458586 IUZ458586 JEV458586 JOR458586 JYN458586 KIJ458586 KSF458586 LCB458586 LLX458586 LVT458586 MFP458586 MPL458586 MZH458586 NJD458586 NSZ458586 OCV458586 OMR458586 OWN458586 PGJ458586 PQF458586 QAB458586 QJX458586 QTT458586 RDP458586 RNL458586 RXH458586 SHD458586 SQZ458586 TAV458586 TKR458586 TUN458586 UEJ458586 UOF458586 UYB458586 VHX458586 VRT458586 WBP458586 WLL458586 WVH458586 C524122 IV524122 SR524122 ACN524122 AMJ524122 AWF524122 BGB524122 BPX524122 BZT524122 CJP524122 CTL524122 DDH524122 DND524122 DWZ524122 EGV524122 EQR524122 FAN524122 FKJ524122 FUF524122 GEB524122 GNX524122 GXT524122 HHP524122 HRL524122 IBH524122 ILD524122 IUZ524122 JEV524122 JOR524122 JYN524122 KIJ524122 KSF524122 LCB524122 LLX524122 LVT524122 MFP524122 MPL524122 MZH524122 NJD524122 NSZ524122 OCV524122 OMR524122 OWN524122 PGJ524122 PQF524122 QAB524122 QJX524122 QTT524122 RDP524122 RNL524122 RXH524122 SHD524122 SQZ524122 TAV524122 TKR524122 TUN524122 UEJ524122 UOF524122 UYB524122 VHX524122 VRT524122 WBP524122 WLL524122 WVH524122 C589658 IV589658 SR589658 ACN589658 AMJ589658 AWF589658 BGB589658 BPX589658 BZT589658 CJP589658 CTL589658 DDH589658 DND589658 DWZ589658 EGV589658 EQR589658 FAN589658 FKJ589658 FUF589658 GEB589658 GNX589658 GXT589658 HHP589658 HRL589658 IBH589658 ILD589658 IUZ589658 JEV589658 JOR589658 JYN589658 KIJ589658 KSF589658 LCB589658 LLX589658 LVT589658 MFP589658 MPL589658 MZH589658 NJD589658 NSZ589658 OCV589658 OMR589658 OWN589658 PGJ589658 PQF589658 QAB589658 QJX589658 QTT589658 RDP589658 RNL589658 RXH589658 SHD589658 SQZ589658 TAV589658 TKR589658 TUN589658 UEJ589658 UOF589658 UYB589658 VHX589658 VRT589658 WBP589658 WLL589658 WVH589658 C655194 IV655194 SR655194 ACN655194 AMJ655194 AWF655194 BGB655194 BPX655194 BZT655194 CJP655194 CTL655194 DDH655194 DND655194 DWZ655194 EGV655194 EQR655194 FAN655194 FKJ655194 FUF655194 GEB655194 GNX655194 GXT655194 HHP655194 HRL655194 IBH655194 ILD655194 IUZ655194 JEV655194 JOR655194 JYN655194 KIJ655194 KSF655194 LCB655194 LLX655194 LVT655194 MFP655194 MPL655194 MZH655194 NJD655194 NSZ655194 OCV655194 OMR655194 OWN655194 PGJ655194 PQF655194 QAB655194 QJX655194 QTT655194 RDP655194 RNL655194 RXH655194 SHD655194 SQZ655194 TAV655194 TKR655194 TUN655194 UEJ655194 UOF655194 UYB655194 VHX655194 VRT655194 WBP655194 WLL655194 WVH655194 C720730 IV720730 SR720730 ACN720730 AMJ720730 AWF720730 BGB720730 BPX720730 BZT720730 CJP720730 CTL720730 DDH720730 DND720730 DWZ720730 EGV720730 EQR720730 FAN720730 FKJ720730 FUF720730 GEB720730 GNX720730 GXT720730 HHP720730 HRL720730 IBH720730 ILD720730 IUZ720730 JEV720730 JOR720730 JYN720730 KIJ720730 KSF720730 LCB720730 LLX720730 LVT720730 MFP720730 MPL720730 MZH720730 NJD720730 NSZ720730 OCV720730 OMR720730 OWN720730 PGJ720730 PQF720730 QAB720730 QJX720730 QTT720730 RDP720730 RNL720730 RXH720730 SHD720730 SQZ720730 TAV720730 TKR720730 TUN720730 UEJ720730 UOF720730 UYB720730 VHX720730 VRT720730 WBP720730 WLL720730 WVH720730 C786266 IV786266 SR786266 ACN786266 AMJ786266 AWF786266 BGB786266 BPX786266 BZT786266 CJP786266 CTL786266 DDH786266 DND786266 DWZ786266 EGV786266 EQR786266 FAN786266 FKJ786266 FUF786266 GEB786266 GNX786266 GXT786266 HHP786266 HRL786266 IBH786266 ILD786266 IUZ786266 JEV786266 JOR786266 JYN786266 KIJ786266 KSF786266 LCB786266 LLX786266 LVT786266 MFP786266 MPL786266 MZH786266 NJD786266 NSZ786266 OCV786266 OMR786266 OWN786266 PGJ786266 PQF786266 QAB786266 QJX786266 QTT786266 RDP786266 RNL786266 RXH786266 SHD786266 SQZ786266 TAV786266 TKR786266 TUN786266 UEJ786266 UOF786266 UYB786266 VHX786266 VRT786266 WBP786266 WLL786266 WVH786266 C851802 IV851802 SR851802 ACN851802 AMJ851802 AWF851802 BGB851802 BPX851802 BZT851802 CJP851802 CTL851802 DDH851802 DND851802 DWZ851802 EGV851802 EQR851802 FAN851802 FKJ851802 FUF851802 GEB851802 GNX851802 GXT851802 HHP851802 HRL851802 IBH851802 ILD851802 IUZ851802 JEV851802 JOR851802 JYN851802 KIJ851802 KSF851802 LCB851802 LLX851802 LVT851802 MFP851802 MPL851802 MZH851802 NJD851802 NSZ851802 OCV851802 OMR851802 OWN851802 PGJ851802 PQF851802 QAB851802 QJX851802 QTT851802 RDP851802 RNL851802 RXH851802 SHD851802 SQZ851802 TAV851802 TKR851802 TUN851802 UEJ851802 UOF851802 UYB851802 VHX851802 VRT851802 WBP851802 WLL851802 WVH851802 C917338 IV917338 SR917338 ACN917338 AMJ917338 AWF917338 BGB917338 BPX917338 BZT917338 CJP917338 CTL917338 DDH917338 DND917338 DWZ917338 EGV917338 EQR917338 FAN917338 FKJ917338 FUF917338 GEB917338 GNX917338 GXT917338 HHP917338 HRL917338 IBH917338 ILD917338 IUZ917338 JEV917338 JOR917338 JYN917338 KIJ917338 KSF917338 LCB917338 LLX917338 LVT917338 MFP917338 MPL917338 MZH917338 NJD917338 NSZ917338 OCV917338 OMR917338 OWN917338 PGJ917338 PQF917338 QAB917338 QJX917338 QTT917338 RDP917338 RNL917338 RXH917338 SHD917338 SQZ917338 TAV917338 TKR917338 TUN917338 UEJ917338 UOF917338 UYB917338 VHX917338 VRT917338 WBP917338 WLL917338 WVH917338 C982874 IV982874 SR982874 ACN982874 AMJ982874 AWF982874 BGB982874 BPX982874 BZT982874 CJP982874 CTL982874 DDH982874 DND982874 DWZ982874 EGV982874 EQR982874 FAN982874 FKJ982874 FUF982874 GEB982874 GNX982874 GXT982874 HHP982874 HRL982874 IBH982874 ILD982874 IUZ982874 JEV982874 JOR982874 JYN982874 KIJ982874 KSF982874 LCB982874 LLX982874 LVT982874 MFP982874 MPL982874 MZH982874 NJD982874 NSZ982874 OCV982874 OMR982874 OWN982874 PGJ982874 PQF982874 QAB982874 QJX982874 QTT982874 RDP982874 RNL982874 RXH982874 SHD982874 SQZ982874 TAV982874 TKR982874 TUN982874 UEJ982874 UOF982874 UYB982874 VHX982874 VRT982874 WBP9828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74 A65370 IS65370 SO65370 ACK65370 AMG65370 AWC65370 BFY65370 BPU65370 BZQ65370 CJM65370 CTI65370 DDE65370 DNA65370 DWW65370 EGS65370 EQO65370 FAK65370 FKG65370 FUC65370 GDY65370 GNU65370 GXQ65370 HHM65370 HRI65370 IBE65370 ILA65370 IUW65370 JES65370 JOO65370 JYK65370 KIG65370 KSC65370 LBY65370 LLU65370 LVQ65370 MFM65370 MPI65370 MZE65370 NJA65370 NSW65370 OCS65370 OMO65370 OWK65370 PGG65370 PQC65370 PZY65370 QJU65370 QTQ65370 RDM65370 RNI65370 RXE65370 SHA65370 SQW65370 TAS65370 TKO65370 TUK65370 UEG65370 UOC65370 UXY65370 VHU65370 VRQ65370 WBM65370 WLI65370 WVE65370 A130906 IS130906 SO130906 ACK130906 AMG130906 AWC130906 BFY130906 BPU130906 BZQ130906 CJM130906 CTI130906 DDE130906 DNA130906 DWW130906 EGS130906 EQO130906 FAK130906 FKG130906 FUC130906 GDY130906 GNU130906 GXQ130906 HHM130906 HRI130906 IBE130906 ILA130906 IUW130906 JES130906 JOO130906 JYK130906 KIG130906 KSC130906 LBY130906 LLU130906 LVQ130906 MFM130906 MPI130906 MZE130906 NJA130906 NSW130906 OCS130906 OMO130906 OWK130906 PGG130906 PQC130906 PZY130906 QJU130906 QTQ130906 RDM130906 RNI130906 RXE130906 SHA130906 SQW130906 TAS130906 TKO130906 TUK130906 UEG130906 UOC130906 UXY130906 VHU130906 VRQ130906 WBM130906 WLI130906 WVE130906 A196442 IS196442 SO196442 ACK196442 AMG196442 AWC196442 BFY196442 BPU196442 BZQ196442 CJM196442 CTI196442 DDE196442 DNA196442 DWW196442 EGS196442 EQO196442 FAK196442 FKG196442 FUC196442 GDY196442 GNU196442 GXQ196442 HHM196442 HRI196442 IBE196442 ILA196442 IUW196442 JES196442 JOO196442 JYK196442 KIG196442 KSC196442 LBY196442 LLU196442 LVQ196442 MFM196442 MPI196442 MZE196442 NJA196442 NSW196442 OCS196442 OMO196442 OWK196442 PGG196442 PQC196442 PZY196442 QJU196442 QTQ196442 RDM196442 RNI196442 RXE196442 SHA196442 SQW196442 TAS196442 TKO196442 TUK196442 UEG196442 UOC196442 UXY196442 VHU196442 VRQ196442 WBM196442 WLI196442 WVE196442 A261978 IS261978 SO261978 ACK261978 AMG261978 AWC261978 BFY261978 BPU261978 BZQ261978 CJM261978 CTI261978 DDE261978 DNA261978 DWW261978 EGS261978 EQO261978 FAK261978 FKG261978 FUC261978 GDY261978 GNU261978 GXQ261978 HHM261978 HRI261978 IBE261978 ILA261978 IUW261978 JES261978 JOO261978 JYK261978 KIG261978 KSC261978 LBY261978 LLU261978 LVQ261978 MFM261978 MPI261978 MZE261978 NJA261978 NSW261978 OCS261978 OMO261978 OWK261978 PGG261978 PQC261978 PZY261978 QJU261978 QTQ261978 RDM261978 RNI261978 RXE261978 SHA261978 SQW261978 TAS261978 TKO261978 TUK261978 UEG261978 UOC261978 UXY261978 VHU261978 VRQ261978 WBM261978 WLI261978 WVE261978 A327514 IS327514 SO327514 ACK327514 AMG327514 AWC327514 BFY327514 BPU327514 BZQ327514 CJM327514 CTI327514 DDE327514 DNA327514 DWW327514 EGS327514 EQO327514 FAK327514 FKG327514 FUC327514 GDY327514 GNU327514 GXQ327514 HHM327514 HRI327514 IBE327514 ILA327514 IUW327514 JES327514 JOO327514 JYK327514 KIG327514 KSC327514 LBY327514 LLU327514 LVQ327514 MFM327514 MPI327514 MZE327514 NJA327514 NSW327514 OCS327514 OMO327514 OWK327514 PGG327514 PQC327514 PZY327514 QJU327514 QTQ327514 RDM327514 RNI327514 RXE327514 SHA327514 SQW327514 TAS327514 TKO327514 TUK327514 UEG327514 UOC327514 UXY327514 VHU327514 VRQ327514 WBM327514 WLI327514 WVE327514 A393050 IS393050 SO393050 ACK393050 AMG393050 AWC393050 BFY393050 BPU393050 BZQ393050 CJM393050 CTI393050 DDE393050 DNA393050 DWW393050 EGS393050 EQO393050 FAK393050 FKG393050 FUC393050 GDY393050 GNU393050 GXQ393050 HHM393050 HRI393050 IBE393050 ILA393050 IUW393050 JES393050 JOO393050 JYK393050 KIG393050 KSC393050 LBY393050 LLU393050 LVQ393050 MFM393050 MPI393050 MZE393050 NJA393050 NSW393050 OCS393050 OMO393050 OWK393050 PGG393050 PQC393050 PZY393050 QJU393050 QTQ393050 RDM393050 RNI393050 RXE393050 SHA393050 SQW393050 TAS393050 TKO393050 TUK393050 UEG393050 UOC393050 UXY393050 VHU393050 VRQ393050 WBM393050 WLI393050 WVE393050 A458586 IS458586 SO458586 ACK458586 AMG458586 AWC458586 BFY458586 BPU458586 BZQ458586 CJM458586 CTI458586 DDE458586 DNA458586 DWW458586 EGS458586 EQO458586 FAK458586 FKG458586 FUC458586 GDY458586 GNU458586 GXQ458586 HHM458586 HRI458586 IBE458586 ILA458586 IUW458586 JES458586 JOO458586 JYK458586 KIG458586 KSC458586 LBY458586 LLU458586 LVQ458586 MFM458586 MPI458586 MZE458586 NJA458586 NSW458586 OCS458586 OMO458586 OWK458586 PGG458586 PQC458586 PZY458586 QJU458586 QTQ458586 RDM458586 RNI458586 RXE458586 SHA458586 SQW458586 TAS458586 TKO458586 TUK458586 UEG458586 UOC458586 UXY458586 VHU458586 VRQ458586 WBM458586 WLI458586 WVE458586 A524122 IS524122 SO524122 ACK524122 AMG524122 AWC524122 BFY524122 BPU524122 BZQ524122 CJM524122 CTI524122 DDE524122 DNA524122 DWW524122 EGS524122 EQO524122 FAK524122 FKG524122 FUC524122 GDY524122 GNU524122 GXQ524122 HHM524122 HRI524122 IBE524122 ILA524122 IUW524122 JES524122 JOO524122 JYK524122 KIG524122 KSC524122 LBY524122 LLU524122 LVQ524122 MFM524122 MPI524122 MZE524122 NJA524122 NSW524122 OCS524122 OMO524122 OWK524122 PGG524122 PQC524122 PZY524122 QJU524122 QTQ524122 RDM524122 RNI524122 RXE524122 SHA524122 SQW524122 TAS524122 TKO524122 TUK524122 UEG524122 UOC524122 UXY524122 VHU524122 VRQ524122 WBM524122 WLI524122 WVE524122 A589658 IS589658 SO589658 ACK589658 AMG589658 AWC589658 BFY589658 BPU589658 BZQ589658 CJM589658 CTI589658 DDE589658 DNA589658 DWW589658 EGS589658 EQO589658 FAK589658 FKG589658 FUC589658 GDY589658 GNU589658 GXQ589658 HHM589658 HRI589658 IBE589658 ILA589658 IUW589658 JES589658 JOO589658 JYK589658 KIG589658 KSC589658 LBY589658 LLU589658 LVQ589658 MFM589658 MPI589658 MZE589658 NJA589658 NSW589658 OCS589658 OMO589658 OWK589658 PGG589658 PQC589658 PZY589658 QJU589658 QTQ589658 RDM589658 RNI589658 RXE589658 SHA589658 SQW589658 TAS589658 TKO589658 TUK589658 UEG589658 UOC589658 UXY589658 VHU589658 VRQ589658 WBM589658 WLI589658 WVE589658 A655194 IS655194 SO655194 ACK655194 AMG655194 AWC655194 BFY655194 BPU655194 BZQ655194 CJM655194 CTI655194 DDE655194 DNA655194 DWW655194 EGS655194 EQO655194 FAK655194 FKG655194 FUC655194 GDY655194 GNU655194 GXQ655194 HHM655194 HRI655194 IBE655194 ILA655194 IUW655194 JES655194 JOO655194 JYK655194 KIG655194 KSC655194 LBY655194 LLU655194 LVQ655194 MFM655194 MPI655194 MZE655194 NJA655194 NSW655194 OCS655194 OMO655194 OWK655194 PGG655194 PQC655194 PZY655194 QJU655194 QTQ655194 RDM655194 RNI655194 RXE655194 SHA655194 SQW655194 TAS655194 TKO655194 TUK655194 UEG655194 UOC655194 UXY655194 VHU655194 VRQ655194 WBM655194 WLI655194 WVE655194 A720730 IS720730 SO720730 ACK720730 AMG720730 AWC720730 BFY720730 BPU720730 BZQ720730 CJM720730 CTI720730 DDE720730 DNA720730 DWW720730 EGS720730 EQO720730 FAK720730 FKG720730 FUC720730 GDY720730 GNU720730 GXQ720730 HHM720730 HRI720730 IBE720730 ILA720730 IUW720730 JES720730 JOO720730 JYK720730 KIG720730 KSC720730 LBY720730 LLU720730 LVQ720730 MFM720730 MPI720730 MZE720730 NJA720730 NSW720730 OCS720730 OMO720730 OWK720730 PGG720730 PQC720730 PZY720730 QJU720730 QTQ720730 RDM720730 RNI720730 RXE720730 SHA720730 SQW720730 TAS720730 TKO720730 TUK720730 UEG720730 UOC720730 UXY720730 VHU720730 VRQ720730 WBM720730 WLI720730 WVE720730 A786266 IS786266 SO786266 ACK786266 AMG786266 AWC786266 BFY786266 BPU786266 BZQ786266 CJM786266 CTI786266 DDE786266 DNA786266 DWW786266 EGS786266 EQO786266 FAK786266 FKG786266 FUC786266 GDY786266 GNU786266 GXQ786266 HHM786266 HRI786266 IBE786266 ILA786266 IUW786266 JES786266 JOO786266 JYK786266 KIG786266 KSC786266 LBY786266 LLU786266 LVQ786266 MFM786266 MPI786266 MZE786266 NJA786266 NSW786266 OCS786266 OMO786266 OWK786266 PGG786266 PQC786266 PZY786266 QJU786266 QTQ786266 RDM786266 RNI786266 RXE786266 SHA786266 SQW786266 TAS786266 TKO786266 TUK786266 UEG786266 UOC786266 UXY786266 VHU786266 VRQ786266 WBM786266 WLI786266 WVE786266 A851802 IS851802 SO851802 ACK851802 AMG851802 AWC851802 BFY851802 BPU851802 BZQ851802 CJM851802 CTI851802 DDE851802 DNA851802 DWW851802 EGS851802 EQO851802 FAK851802 FKG851802 FUC851802 GDY851802 GNU851802 GXQ851802 HHM851802 HRI851802 IBE851802 ILA851802 IUW851802 JES851802 JOO851802 JYK851802 KIG851802 KSC851802 LBY851802 LLU851802 LVQ851802 MFM851802 MPI851802 MZE851802 NJA851802 NSW851802 OCS851802 OMO851802 OWK851802 PGG851802 PQC851802 PZY851802 QJU851802 QTQ851802 RDM851802 RNI851802 RXE851802 SHA851802 SQW851802 TAS851802 TKO851802 TUK851802 UEG851802 UOC851802 UXY851802 VHU851802 VRQ851802 WBM851802 WLI851802 WVE851802 A917338 IS917338 SO917338 ACK917338 AMG917338 AWC917338 BFY917338 BPU917338 BZQ917338 CJM917338 CTI917338 DDE917338 DNA917338 DWW917338 EGS917338 EQO917338 FAK917338 FKG917338 FUC917338 GDY917338 GNU917338 GXQ917338 HHM917338 HRI917338 IBE917338 ILA917338 IUW917338 JES917338 JOO917338 JYK917338 KIG917338 KSC917338 LBY917338 LLU917338 LVQ917338 MFM917338 MPI917338 MZE917338 NJA917338 NSW917338 OCS917338 OMO917338 OWK917338 PGG917338 PQC917338 PZY917338 QJU917338 QTQ917338 RDM917338 RNI917338 RXE917338 SHA917338 SQW917338 TAS917338 TKO917338 TUK917338 UEG917338 UOC917338 UXY917338 VHU917338 VRQ917338 WBM917338 WLI917338 WVE917338 A982874 IS982874 SO982874 ACK982874 AMG982874 AWC982874 BFY982874 BPU982874 BZQ982874 CJM982874 CTI982874 DDE982874 DNA982874 DWW982874 EGS982874 EQO982874 FAK982874 FKG982874 FUC982874 GDY982874 GNU982874 GXQ982874 HHM982874 HRI982874 IBE982874 ILA982874 IUW982874 JES982874 JOO982874 JYK982874 KIG982874 KSC982874 LBY982874 LLU982874 LVQ982874 MFM982874 MPI982874 MZE982874 NJA982874 NSW982874 OCS982874 OMO982874 OWK982874 PGG982874 PQC982874 PZY982874 QJU982874 QTQ982874 RDM982874 RNI982874 RXE982874 SHA982874 SQW982874 TAS982874 TKO982874 TUK982874 UEG982874 UOC982874 UXY982874 VHU982874 VRQ982874 WBM982874 WLI9828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B6" sqref="B6"/>
    </sheetView>
  </sheetViews>
  <sheetFormatPr baseColWidth="10" defaultRowHeight="15.75" x14ac:dyDescent="0.25"/>
  <cols>
    <col min="1" max="1" width="24.85546875" style="117" customWidth="1"/>
    <col min="2" max="2" width="55.5703125" style="117" customWidth="1"/>
    <col min="3" max="3" width="41.28515625" style="117" customWidth="1"/>
    <col min="4" max="4" width="29.42578125" style="117" customWidth="1"/>
    <col min="5" max="5" width="29.140625" style="117" customWidth="1"/>
    <col min="6" max="16384" width="11.42578125" style="72"/>
  </cols>
  <sheetData>
    <row r="1" spans="1:5" x14ac:dyDescent="0.25">
      <c r="A1" s="245" t="s">
        <v>86</v>
      </c>
      <c r="B1" s="246"/>
      <c r="C1" s="246"/>
      <c r="D1" s="246"/>
      <c r="E1" s="94"/>
    </row>
    <row r="2" spans="1:5" ht="27.75" customHeight="1" x14ac:dyDescent="0.25">
      <c r="A2" s="95"/>
      <c r="B2" s="247" t="s">
        <v>72</v>
      </c>
      <c r="C2" s="247"/>
      <c r="D2" s="247"/>
      <c r="E2" s="96"/>
    </row>
    <row r="3" spans="1:5" ht="21" customHeight="1" x14ac:dyDescent="0.25">
      <c r="A3" s="97"/>
      <c r="B3" s="247" t="s">
        <v>137</v>
      </c>
      <c r="C3" s="247"/>
      <c r="D3" s="247"/>
      <c r="E3" s="98"/>
    </row>
    <row r="4" spans="1:5" thickBot="1" x14ac:dyDescent="0.3">
      <c r="A4" s="99"/>
      <c r="B4" s="100"/>
      <c r="C4" s="100"/>
      <c r="D4" s="100"/>
      <c r="E4" s="101"/>
    </row>
    <row r="5" spans="1:5" ht="48.75" customHeight="1" thickBot="1" x14ac:dyDescent="0.3">
      <c r="A5" s="99"/>
      <c r="B5" s="102" t="s">
        <v>73</v>
      </c>
      <c r="C5" s="248" t="s">
        <v>187</v>
      </c>
      <c r="D5" s="249"/>
      <c r="E5" s="101"/>
    </row>
    <row r="6" spans="1:5" ht="27.75" customHeight="1" thickBot="1" x14ac:dyDescent="0.3">
      <c r="A6" s="99"/>
      <c r="B6" s="122" t="s">
        <v>74</v>
      </c>
      <c r="C6" s="250" t="s">
        <v>188</v>
      </c>
      <c r="D6" s="251"/>
      <c r="E6" s="101"/>
    </row>
    <row r="7" spans="1:5" ht="29.25" customHeight="1" thickBot="1" x14ac:dyDescent="0.3">
      <c r="A7" s="99"/>
      <c r="B7" s="122" t="s">
        <v>138</v>
      </c>
      <c r="C7" s="252" t="s">
        <v>139</v>
      </c>
      <c r="D7" s="253"/>
      <c r="E7" s="101"/>
    </row>
    <row r="8" spans="1:5" ht="16.5" thickBot="1" x14ac:dyDescent="0.3">
      <c r="A8" s="99"/>
      <c r="B8" s="123">
        <v>4</v>
      </c>
      <c r="C8" s="238">
        <v>5582954376</v>
      </c>
      <c r="D8" s="239"/>
      <c r="E8" s="101"/>
    </row>
    <row r="9" spans="1:5" ht="23.25" customHeight="1" thickBot="1" x14ac:dyDescent="0.3">
      <c r="A9" s="99"/>
      <c r="B9" s="123">
        <v>6</v>
      </c>
      <c r="C9" s="238">
        <v>5690565725</v>
      </c>
      <c r="D9" s="239"/>
      <c r="E9" s="101"/>
    </row>
    <row r="10" spans="1:5" ht="26.25" customHeight="1" thickBot="1" x14ac:dyDescent="0.3">
      <c r="A10" s="99"/>
      <c r="B10" s="123">
        <v>7</v>
      </c>
      <c r="C10" s="238">
        <v>958520979</v>
      </c>
      <c r="D10" s="239"/>
      <c r="E10" s="101"/>
    </row>
    <row r="11" spans="1:5" ht="21.75" customHeight="1" thickBot="1" x14ac:dyDescent="0.3">
      <c r="A11" s="99"/>
      <c r="B11" s="123">
        <v>21</v>
      </c>
      <c r="C11" s="136"/>
      <c r="D11" s="137">
        <v>666161639</v>
      </c>
      <c r="E11" s="101"/>
    </row>
    <row r="12" spans="1:5" ht="16.5" thickBot="1" x14ac:dyDescent="0.3">
      <c r="A12" s="99"/>
      <c r="B12" s="123">
        <v>22</v>
      </c>
      <c r="C12" s="136"/>
      <c r="D12" s="137">
        <v>2691794209</v>
      </c>
      <c r="E12" s="101"/>
    </row>
    <row r="13" spans="1:5" ht="26.25" customHeight="1" thickBot="1" x14ac:dyDescent="0.3">
      <c r="A13" s="99"/>
      <c r="B13" s="123">
        <v>24</v>
      </c>
      <c r="C13" s="136"/>
      <c r="D13" s="137">
        <v>2338874720</v>
      </c>
      <c r="E13" s="101"/>
    </row>
    <row r="14" spans="1:5" ht="32.25" thickBot="1" x14ac:dyDescent="0.3">
      <c r="A14" s="99"/>
      <c r="B14" s="124" t="s">
        <v>140</v>
      </c>
      <c r="C14" s="238">
        <f>SUM(C8:D13)</f>
        <v>17928871648</v>
      </c>
      <c r="D14" s="239"/>
      <c r="E14" s="101"/>
    </row>
    <row r="15" spans="1:5" ht="48" thickBot="1" x14ac:dyDescent="0.3">
      <c r="A15" s="99"/>
      <c r="B15" s="124" t="s">
        <v>141</v>
      </c>
      <c r="C15" s="238">
        <f>+C14/616000</f>
        <v>29105.311116883116</v>
      </c>
      <c r="D15" s="239"/>
      <c r="E15" s="101"/>
    </row>
    <row r="16" spans="1:5" ht="27" customHeight="1" x14ac:dyDescent="0.25">
      <c r="A16" s="99"/>
      <c r="B16" s="100"/>
      <c r="C16" s="103"/>
      <c r="D16" s="104"/>
      <c r="E16" s="101"/>
    </row>
    <row r="17" spans="1:6" ht="28.5" customHeight="1" thickBot="1" x14ac:dyDescent="0.3">
      <c r="A17" s="99"/>
      <c r="B17" s="100" t="s">
        <v>142</v>
      </c>
      <c r="C17" s="103"/>
      <c r="D17" s="104"/>
      <c r="E17" s="101"/>
    </row>
    <row r="18" spans="1:6" ht="15" x14ac:dyDescent="0.25">
      <c r="A18" s="99"/>
      <c r="B18" s="105" t="s">
        <v>75</v>
      </c>
      <c r="C18" s="106">
        <v>19853214507</v>
      </c>
      <c r="D18" s="107"/>
      <c r="E18" s="101"/>
    </row>
    <row r="19" spans="1:6" ht="27" customHeight="1" x14ac:dyDescent="0.25">
      <c r="A19" s="99"/>
      <c r="B19" s="99" t="s">
        <v>76</v>
      </c>
      <c r="C19" s="108">
        <v>22623979918</v>
      </c>
      <c r="D19" s="101"/>
      <c r="E19" s="101"/>
    </row>
    <row r="20" spans="1:6" ht="27" customHeight="1" x14ac:dyDescent="0.25">
      <c r="A20" s="99"/>
      <c r="B20" s="99" t="s">
        <v>77</v>
      </c>
      <c r="C20" s="108">
        <v>4624892888</v>
      </c>
      <c r="D20" s="101"/>
      <c r="E20" s="101"/>
    </row>
    <row r="21" spans="1:6" thickBot="1" x14ac:dyDescent="0.3">
      <c r="A21" s="99"/>
      <c r="B21" s="109" t="s">
        <v>78</v>
      </c>
      <c r="C21" s="110">
        <v>4624892888</v>
      </c>
      <c r="D21" s="111"/>
      <c r="E21" s="101"/>
    </row>
    <row r="22" spans="1:6" ht="16.5" thickBot="1" x14ac:dyDescent="0.3">
      <c r="A22" s="99"/>
      <c r="B22" s="242" t="s">
        <v>79</v>
      </c>
      <c r="C22" s="243"/>
      <c r="D22" s="244"/>
      <c r="E22" s="101"/>
    </row>
    <row r="23" spans="1:6" ht="16.5" thickBot="1" x14ac:dyDescent="0.3">
      <c r="A23" s="99"/>
      <c r="B23" s="242" t="s">
        <v>80</v>
      </c>
      <c r="C23" s="243"/>
      <c r="D23" s="244"/>
      <c r="E23" s="101"/>
    </row>
    <row r="24" spans="1:6" x14ac:dyDescent="0.25">
      <c r="A24" s="99"/>
      <c r="B24" s="112" t="s">
        <v>143</v>
      </c>
      <c r="C24" s="139">
        <f>+C18/C20</f>
        <v>4.292686336263535</v>
      </c>
      <c r="D24" s="104" t="s">
        <v>189</v>
      </c>
      <c r="E24" s="116"/>
    </row>
    <row r="25" spans="1:6" ht="16.5" thickBot="1" x14ac:dyDescent="0.3">
      <c r="A25" s="99"/>
      <c r="B25" s="138" t="s">
        <v>81</v>
      </c>
      <c r="C25" s="140">
        <f>+C21/C19</f>
        <v>0.20442437204960393</v>
      </c>
      <c r="D25" s="113" t="s">
        <v>189</v>
      </c>
      <c r="E25" s="241"/>
      <c r="F25" s="240"/>
    </row>
    <row r="26" spans="1:6" ht="16.5" thickBot="1" x14ac:dyDescent="0.3">
      <c r="A26" s="99"/>
      <c r="B26" s="114"/>
      <c r="C26" s="115"/>
      <c r="D26" s="100"/>
      <c r="E26" s="241"/>
      <c r="F26" s="240"/>
    </row>
    <row r="27" spans="1:6" ht="16.5" thickBot="1" x14ac:dyDescent="0.3">
      <c r="A27" s="231"/>
      <c r="B27" s="232" t="s">
        <v>82</v>
      </c>
      <c r="C27" s="234" t="s">
        <v>190</v>
      </c>
      <c r="D27" s="235"/>
      <c r="E27" s="111"/>
      <c r="F27" s="93"/>
    </row>
    <row r="28" spans="1:6" ht="16.5" thickBot="1" x14ac:dyDescent="0.3">
      <c r="A28" s="231"/>
      <c r="B28" s="233"/>
      <c r="C28" s="236" t="s">
        <v>83</v>
      </c>
      <c r="D28" s="237"/>
    </row>
  </sheetData>
  <sheetProtection algorithmName="SHA-512" hashValue="krBVxwOy1hhGCU5XHUUrBFF8ioNXumQLQulgoIuctXJA11GhPGf9ONW1bSMaTavQiQHgLIBl4zasc6fN6TEwDg==" saltValue="FVm0+cvvS5rb/b8RWOMvfA==" spinCount="100000" sheet="1" objects="1" scenarios="1"/>
  <mergeCells count="19">
    <mergeCell ref="F25:F26"/>
    <mergeCell ref="E25:E26"/>
    <mergeCell ref="B22:D22"/>
    <mergeCell ref="B23:D23"/>
    <mergeCell ref="A1:D1"/>
    <mergeCell ref="B2:D2"/>
    <mergeCell ref="B3:D3"/>
    <mergeCell ref="C5:D5"/>
    <mergeCell ref="C6:D6"/>
    <mergeCell ref="C7:D7"/>
    <mergeCell ref="C9:D9"/>
    <mergeCell ref="C10:D10"/>
    <mergeCell ref="C14:D14"/>
    <mergeCell ref="C15:D15"/>
    <mergeCell ref="A27:A28"/>
    <mergeCell ref="B27:B28"/>
    <mergeCell ref="C27:D27"/>
    <mergeCell ref="C28:D28"/>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2014-12-03T19:37:17Z</dcterms:modified>
</cp:coreProperties>
</file>